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ce\Desktop\"/>
    </mc:Choice>
  </mc:AlternateContent>
  <xr:revisionPtr revIDLastSave="0" documentId="8_{A1B11374-7069-49D8-B135-0E0B7742776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iel2_Ann2_20190215" sheetId="17" r:id="rId1"/>
    <sheet name="izmaiņas_changes_pret_20181011" sheetId="20" r:id="rId2"/>
    <sheet name="izmaiņas_changes_pret_20190205" sheetId="21" r:id="rId3"/>
    <sheet name="20181011" sheetId="14" r:id="rId4"/>
    <sheet name="20190205" sheetId="19" r:id="rId5"/>
  </sheets>
  <definedNames>
    <definedName name="_xlnm.Print_Titles" localSheetId="1">izmaiņas_changes_pret_20181011!$A:$D,izmaiņas_changes_pret_20181011!$1:$1</definedName>
    <definedName name="_xlnm.Print_Titles" localSheetId="2">izmaiņas_changes_pret_20190205!$A:$D,izmaiņas_changes_pret_20190205!$1:$1</definedName>
    <definedName name="_xlnm.Print_Titles" localSheetId="0">Piel2_Ann2_20190215!$1:$3</definedName>
    <definedName name="solver_adj" localSheetId="3" hidden="1">'20181011'!$Q$75</definedName>
    <definedName name="solver_adj" localSheetId="4" hidden="1">'20190205'!$Q$75</definedName>
    <definedName name="solver_adj" localSheetId="1" hidden="1">izmaiņas_changes_pret_20181011!$K$64:$M$64</definedName>
    <definedName name="solver_adj" localSheetId="2" hidden="1">izmaiņas_changes_pret_20190205!$K$64:$M$64</definedName>
    <definedName name="solver_adj" localSheetId="0" hidden="1">Piel2_Ann2_20190215!$Q$75</definedName>
    <definedName name="solver_cvg" localSheetId="3" hidden="1">0.0001</definedName>
    <definedName name="solver_cvg" localSheetId="4" hidden="1">0.0001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3" hidden="1">1</definedName>
    <definedName name="solver_drv" localSheetId="4" hidden="1">1</definedName>
    <definedName name="solver_drv" localSheetId="1" hidden="1">2</definedName>
    <definedName name="solver_drv" localSheetId="2" hidden="1">2</definedName>
    <definedName name="solver_drv" localSheetId="0" hidden="1">1</definedName>
    <definedName name="solver_eng" localSheetId="3" hidden="1">1</definedName>
    <definedName name="solver_eng" localSheetId="4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3" hidden="1">1</definedName>
    <definedName name="solver_est" localSheetId="4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3" hidden="1">2147483647</definedName>
    <definedName name="solver_itr" localSheetId="4" hidden="1">2147483647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mip" localSheetId="3" hidden="1">2147483647</definedName>
    <definedName name="solver_mip" localSheetId="4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3" hidden="1">30</definedName>
    <definedName name="solver_mni" localSheetId="4" hidden="1">30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3" hidden="1">0.075</definedName>
    <definedName name="solver_mrt" localSheetId="4" hidden="1">0.075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3" hidden="1">2</definedName>
    <definedName name="solver_msl" localSheetId="4" hidden="1">2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3" hidden="1">1</definedName>
    <definedName name="solver_neg" localSheetId="4" hidden="1">1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3" hidden="1">2147483647</definedName>
    <definedName name="solver_nod" localSheetId="4" hidden="1">2147483647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3" hidden="1">0</definedName>
    <definedName name="solver_num" localSheetId="4" hidden="1">0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3" hidden="1">1</definedName>
    <definedName name="solver_nwt" localSheetId="4" hidden="1">1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3" hidden="1">'20181011'!$Q$79</definedName>
    <definedName name="solver_opt" localSheetId="4" hidden="1">'20190205'!$Q$79</definedName>
    <definedName name="solver_opt" localSheetId="1" hidden="1">izmaiņas_changes_pret_20181011!$N$69</definedName>
    <definedName name="solver_opt" localSheetId="2" hidden="1">izmaiņas_changes_pret_20190205!$N$69</definedName>
    <definedName name="solver_opt" localSheetId="0" hidden="1">Piel2_Ann2_20190215!$Q$79</definedName>
    <definedName name="solver_pre" localSheetId="3" hidden="1">0.000001</definedName>
    <definedName name="solver_pre" localSheetId="4" hidden="1">0.000001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3" hidden="1">1</definedName>
    <definedName name="solver_rbv" localSheetId="4" hidden="1">1</definedName>
    <definedName name="solver_rbv" localSheetId="1" hidden="1">2</definedName>
    <definedName name="solver_rbv" localSheetId="2" hidden="1">2</definedName>
    <definedName name="solver_rbv" localSheetId="0" hidden="1">1</definedName>
    <definedName name="solver_rlx" localSheetId="3" hidden="1">2</definedName>
    <definedName name="solver_rlx" localSheetId="4" hidden="1">2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3" hidden="1">0</definedName>
    <definedName name="solver_rsd" localSheetId="4" hidden="1">0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3" hidden="1">1</definedName>
    <definedName name="solver_scl" localSheetId="4" hidden="1">1</definedName>
    <definedName name="solver_scl" localSheetId="1" hidden="1">2</definedName>
    <definedName name="solver_scl" localSheetId="2" hidden="1">2</definedName>
    <definedName name="solver_scl" localSheetId="0" hidden="1">1</definedName>
    <definedName name="solver_sho" localSheetId="3" hidden="1">2</definedName>
    <definedName name="solver_sho" localSheetId="4" hidden="1">2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3" hidden="1">100</definedName>
    <definedName name="solver_ssz" localSheetId="4" hidden="1">100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3" hidden="1">2147483647</definedName>
    <definedName name="solver_tim" localSheetId="4" hidden="1">2147483647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3" hidden="1">0.01</definedName>
    <definedName name="solver_tol" localSheetId="4" hidden="1">0.01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3" hidden="1">3</definedName>
    <definedName name="solver_typ" localSheetId="4" hidden="1">3</definedName>
    <definedName name="solver_typ" localSheetId="1" hidden="1">3</definedName>
    <definedName name="solver_typ" localSheetId="2" hidden="1">3</definedName>
    <definedName name="solver_typ" localSheetId="0" hidden="1">3</definedName>
    <definedName name="solver_val" localSheetId="3" hidden="1">0</definedName>
    <definedName name="solver_val" localSheetId="4" hidden="1">0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3" hidden="1">3</definedName>
    <definedName name="solver_ver" localSheetId="4" hidden="1">3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4" i="17" l="1"/>
  <c r="G74" i="17" s="1"/>
  <c r="H74" i="17" s="1"/>
  <c r="I74" i="17" s="1"/>
  <c r="J74" i="17" s="1"/>
  <c r="K74" i="17" s="1"/>
  <c r="L74" i="17" s="1"/>
  <c r="M74" i="17" s="1"/>
  <c r="N74" i="17" s="1"/>
  <c r="O74" i="17" s="1"/>
  <c r="P74" i="17" s="1"/>
  <c r="Q74" i="17" s="1"/>
  <c r="R74" i="17" s="1"/>
  <c r="S74" i="17" s="1"/>
  <c r="F66" i="17" l="1"/>
  <c r="G66" i="17"/>
  <c r="H66" i="17"/>
  <c r="I66" i="17"/>
  <c r="J66" i="17"/>
  <c r="K66" i="17"/>
  <c r="L66" i="17"/>
  <c r="M66" i="17"/>
  <c r="N66" i="17"/>
  <c r="O66" i="17"/>
  <c r="E66" i="17"/>
  <c r="G61" i="17" l="1"/>
  <c r="H61" i="17"/>
  <c r="I61" i="17"/>
  <c r="J61" i="17"/>
  <c r="K61" i="17"/>
  <c r="L61" i="17"/>
  <c r="M61" i="17"/>
  <c r="N61" i="17"/>
  <c r="O61" i="17"/>
  <c r="F61" i="17"/>
  <c r="J79" i="21" l="1"/>
  <c r="I79" i="21"/>
  <c r="H79" i="21"/>
  <c r="G79" i="21"/>
  <c r="F79" i="21"/>
  <c r="E79" i="21"/>
  <c r="N78" i="21"/>
  <c r="M78" i="21"/>
  <c r="L78" i="21"/>
  <c r="K78" i="21"/>
  <c r="J78" i="21"/>
  <c r="I78" i="21"/>
  <c r="H78" i="21"/>
  <c r="G78" i="21"/>
  <c r="F78" i="21"/>
  <c r="E78" i="21"/>
  <c r="N77" i="21"/>
  <c r="M77" i="21"/>
  <c r="L77" i="21"/>
  <c r="K77" i="21"/>
  <c r="J77" i="21"/>
  <c r="I77" i="21"/>
  <c r="H77" i="21"/>
  <c r="G77" i="21"/>
  <c r="F77" i="21"/>
  <c r="E77" i="21"/>
  <c r="N76" i="21"/>
  <c r="M76" i="21"/>
  <c r="L76" i="21"/>
  <c r="K76" i="21"/>
  <c r="J76" i="21"/>
  <c r="I76" i="21"/>
  <c r="H76" i="21"/>
  <c r="G76" i="21"/>
  <c r="F76" i="21"/>
  <c r="E76" i="21"/>
  <c r="R75" i="2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K74" i="21"/>
  <c r="J74" i="21"/>
  <c r="I74" i="21"/>
  <c r="H74" i="21"/>
  <c r="G74" i="21"/>
  <c r="F74" i="21"/>
  <c r="E74" i="21"/>
  <c r="N72" i="21"/>
  <c r="M72" i="21"/>
  <c r="L72" i="21"/>
  <c r="K72" i="21"/>
  <c r="J72" i="21"/>
  <c r="I72" i="21"/>
  <c r="H72" i="21"/>
  <c r="G72" i="21"/>
  <c r="F72" i="21"/>
  <c r="E72" i="21"/>
  <c r="N71" i="21"/>
  <c r="M71" i="21"/>
  <c r="L71" i="21"/>
  <c r="K71" i="21"/>
  <c r="J71" i="21"/>
  <c r="I71" i="21"/>
  <c r="H71" i="21"/>
  <c r="G71" i="21"/>
  <c r="F71" i="21"/>
  <c r="E71" i="21"/>
  <c r="N70" i="21"/>
  <c r="M70" i="21"/>
  <c r="L70" i="21"/>
  <c r="K70" i="21"/>
  <c r="J70" i="21"/>
  <c r="I70" i="21"/>
  <c r="H70" i="21"/>
  <c r="G70" i="21"/>
  <c r="F70" i="21"/>
  <c r="E70" i="21"/>
  <c r="N68" i="21"/>
  <c r="M68" i="21"/>
  <c r="L68" i="21"/>
  <c r="K68" i="21"/>
  <c r="J68" i="21"/>
  <c r="I68" i="21"/>
  <c r="H68" i="21"/>
  <c r="G68" i="21"/>
  <c r="F68" i="21"/>
  <c r="E68" i="21"/>
  <c r="N67" i="21"/>
  <c r="M67" i="21"/>
  <c r="L67" i="21"/>
  <c r="K67" i="21"/>
  <c r="J67" i="21"/>
  <c r="I67" i="21"/>
  <c r="H67" i="21"/>
  <c r="G67" i="21"/>
  <c r="F67" i="21"/>
  <c r="E67" i="21"/>
  <c r="N66" i="21"/>
  <c r="M66" i="21"/>
  <c r="L66" i="21"/>
  <c r="K66" i="21"/>
  <c r="J66" i="21"/>
  <c r="I66" i="21"/>
  <c r="H66" i="21"/>
  <c r="G66" i="21"/>
  <c r="F66" i="21"/>
  <c r="E66" i="21"/>
  <c r="N65" i="21"/>
  <c r="M65" i="21"/>
  <c r="L65" i="21"/>
  <c r="K65" i="21"/>
  <c r="J65" i="21"/>
  <c r="I65" i="21"/>
  <c r="H65" i="21"/>
  <c r="G65" i="21"/>
  <c r="F65" i="21"/>
  <c r="E65" i="21"/>
  <c r="N64" i="21"/>
  <c r="M64" i="21"/>
  <c r="L64" i="21"/>
  <c r="K64" i="21"/>
  <c r="J64" i="21"/>
  <c r="I64" i="21"/>
  <c r="H64" i="21"/>
  <c r="G64" i="21"/>
  <c r="F64" i="21"/>
  <c r="E64" i="21"/>
  <c r="N63" i="21"/>
  <c r="M63" i="21"/>
  <c r="L63" i="21"/>
  <c r="K63" i="21"/>
  <c r="J63" i="21"/>
  <c r="I63" i="21"/>
  <c r="H63" i="21"/>
  <c r="G63" i="21"/>
  <c r="F63" i="21"/>
  <c r="E63" i="21"/>
  <c r="N62" i="21"/>
  <c r="M62" i="21"/>
  <c r="L62" i="21"/>
  <c r="K62" i="21"/>
  <c r="J62" i="21"/>
  <c r="I62" i="21"/>
  <c r="H62" i="21"/>
  <c r="G62" i="21"/>
  <c r="F62" i="21"/>
  <c r="E62" i="21"/>
  <c r="N61" i="21"/>
  <c r="M61" i="21"/>
  <c r="L61" i="21"/>
  <c r="K61" i="21"/>
  <c r="J61" i="21"/>
  <c r="I61" i="21"/>
  <c r="H61" i="21"/>
  <c r="G61" i="21"/>
  <c r="F61" i="21"/>
  <c r="E61" i="21"/>
  <c r="N60" i="21"/>
  <c r="M60" i="21"/>
  <c r="L60" i="21"/>
  <c r="K60" i="21"/>
  <c r="J60" i="21"/>
  <c r="I60" i="21"/>
  <c r="H60" i="21"/>
  <c r="G60" i="21"/>
  <c r="F60" i="21"/>
  <c r="E60" i="21"/>
  <c r="N58" i="21"/>
  <c r="M58" i="21"/>
  <c r="L58" i="21"/>
  <c r="K58" i="21"/>
  <c r="J58" i="21"/>
  <c r="I58" i="21"/>
  <c r="H58" i="21"/>
  <c r="G58" i="21"/>
  <c r="F58" i="21"/>
  <c r="E58" i="21"/>
  <c r="N57" i="21"/>
  <c r="M57" i="21"/>
  <c r="L57" i="21"/>
  <c r="K57" i="21"/>
  <c r="J57" i="21"/>
  <c r="I57" i="21"/>
  <c r="H57" i="21"/>
  <c r="G57" i="21"/>
  <c r="F57" i="21"/>
  <c r="E57" i="21"/>
  <c r="N56" i="21"/>
  <c r="M56" i="21"/>
  <c r="L56" i="21"/>
  <c r="K56" i="21"/>
  <c r="J56" i="21"/>
  <c r="I56" i="21"/>
  <c r="H56" i="21"/>
  <c r="G56" i="21"/>
  <c r="F56" i="21"/>
  <c r="E56" i="21"/>
  <c r="N55" i="21"/>
  <c r="M55" i="21"/>
  <c r="L55" i="21"/>
  <c r="K55" i="21"/>
  <c r="J55" i="21"/>
  <c r="I55" i="21"/>
  <c r="H55" i="21"/>
  <c r="G55" i="21"/>
  <c r="F55" i="21"/>
  <c r="E55" i="21"/>
  <c r="N53" i="21"/>
  <c r="M53" i="21"/>
  <c r="L53" i="21"/>
  <c r="K53" i="21"/>
  <c r="J53" i="21"/>
  <c r="I53" i="21"/>
  <c r="H53" i="21"/>
  <c r="G53" i="21"/>
  <c r="F53" i="21"/>
  <c r="E53" i="21"/>
  <c r="N51" i="21"/>
  <c r="M51" i="21"/>
  <c r="L51" i="21"/>
  <c r="K51" i="21"/>
  <c r="J51" i="21"/>
  <c r="I51" i="21"/>
  <c r="H51" i="21"/>
  <c r="G51" i="21"/>
  <c r="F51" i="21"/>
  <c r="E51" i="21"/>
  <c r="N49" i="21"/>
  <c r="M49" i="21"/>
  <c r="L49" i="21"/>
  <c r="K49" i="21"/>
  <c r="J49" i="21"/>
  <c r="I49" i="21"/>
  <c r="H49" i="21"/>
  <c r="G49" i="21"/>
  <c r="F49" i="21"/>
  <c r="E49" i="21"/>
  <c r="N48" i="21"/>
  <c r="M48" i="21"/>
  <c r="L48" i="21"/>
  <c r="K48" i="21"/>
  <c r="J48" i="21"/>
  <c r="I48" i="21"/>
  <c r="H48" i="21"/>
  <c r="G48" i="21"/>
  <c r="F48" i="21"/>
  <c r="E48" i="21"/>
  <c r="N47" i="21"/>
  <c r="M47" i="21"/>
  <c r="L47" i="21"/>
  <c r="K47" i="21"/>
  <c r="J47" i="21"/>
  <c r="I47" i="21"/>
  <c r="H47" i="21"/>
  <c r="G47" i="21"/>
  <c r="F47" i="21"/>
  <c r="E47" i="21"/>
  <c r="N46" i="21"/>
  <c r="M46" i="21"/>
  <c r="L46" i="21"/>
  <c r="K46" i="21"/>
  <c r="J46" i="21"/>
  <c r="I46" i="21"/>
  <c r="H46" i="21"/>
  <c r="G46" i="21"/>
  <c r="F46" i="21"/>
  <c r="E46" i="21"/>
  <c r="N45" i="21"/>
  <c r="M45" i="21"/>
  <c r="L45" i="21"/>
  <c r="K45" i="21"/>
  <c r="J45" i="21"/>
  <c r="I45" i="21"/>
  <c r="H45" i="21"/>
  <c r="G45" i="21"/>
  <c r="F45" i="21"/>
  <c r="E45" i="21"/>
  <c r="N44" i="21"/>
  <c r="M44" i="21"/>
  <c r="L44" i="21"/>
  <c r="K44" i="21"/>
  <c r="J44" i="21"/>
  <c r="I44" i="21"/>
  <c r="H44" i="21"/>
  <c r="G44" i="21"/>
  <c r="F44" i="21"/>
  <c r="E44" i="21"/>
  <c r="N43" i="21"/>
  <c r="M43" i="21"/>
  <c r="L43" i="21"/>
  <c r="K43" i="21"/>
  <c r="J43" i="21"/>
  <c r="I43" i="21"/>
  <c r="H43" i="21"/>
  <c r="G43" i="21"/>
  <c r="F43" i="21"/>
  <c r="E43" i="21"/>
  <c r="N41" i="21"/>
  <c r="M41" i="21"/>
  <c r="L41" i="21"/>
  <c r="K41" i="21"/>
  <c r="J41" i="21"/>
  <c r="I41" i="21"/>
  <c r="H41" i="21"/>
  <c r="G41" i="21"/>
  <c r="F41" i="21"/>
  <c r="E41" i="21"/>
  <c r="N40" i="21"/>
  <c r="M40" i="21"/>
  <c r="L40" i="21"/>
  <c r="K40" i="21"/>
  <c r="J40" i="21"/>
  <c r="I40" i="21"/>
  <c r="H40" i="21"/>
  <c r="G40" i="21"/>
  <c r="F40" i="21"/>
  <c r="E40" i="21"/>
  <c r="N38" i="21"/>
  <c r="M38" i="21"/>
  <c r="L38" i="21"/>
  <c r="K38" i="21"/>
  <c r="J38" i="21"/>
  <c r="I38" i="21"/>
  <c r="H38" i="21"/>
  <c r="G38" i="21"/>
  <c r="F38" i="21"/>
  <c r="E38" i="21"/>
  <c r="N37" i="21"/>
  <c r="M37" i="21"/>
  <c r="L37" i="21"/>
  <c r="K37" i="21"/>
  <c r="J37" i="21"/>
  <c r="I37" i="21"/>
  <c r="H37" i="21"/>
  <c r="G37" i="21"/>
  <c r="F37" i="21"/>
  <c r="E37" i="21"/>
  <c r="N36" i="21"/>
  <c r="M36" i="21"/>
  <c r="L36" i="21"/>
  <c r="K36" i="21"/>
  <c r="J36" i="21"/>
  <c r="I36" i="21"/>
  <c r="H36" i="21"/>
  <c r="G36" i="21"/>
  <c r="F36" i="21"/>
  <c r="E36" i="21"/>
  <c r="N35" i="21"/>
  <c r="M35" i="21"/>
  <c r="L35" i="21"/>
  <c r="K35" i="21"/>
  <c r="J35" i="21"/>
  <c r="I35" i="21"/>
  <c r="H35" i="21"/>
  <c r="G35" i="21"/>
  <c r="F35" i="21"/>
  <c r="E35" i="21"/>
  <c r="N34" i="21"/>
  <c r="M34" i="21"/>
  <c r="L34" i="21"/>
  <c r="K34" i="21"/>
  <c r="J34" i="21"/>
  <c r="I34" i="21"/>
  <c r="H34" i="21"/>
  <c r="G34" i="21"/>
  <c r="F34" i="21"/>
  <c r="E34" i="21"/>
  <c r="N32" i="21"/>
  <c r="M32" i="21"/>
  <c r="L32" i="21"/>
  <c r="K32" i="21"/>
  <c r="J32" i="21"/>
  <c r="I32" i="21"/>
  <c r="H32" i="21"/>
  <c r="G32" i="21"/>
  <c r="F32" i="21"/>
  <c r="E32" i="21"/>
  <c r="N31" i="21"/>
  <c r="M31" i="21"/>
  <c r="L31" i="21"/>
  <c r="K31" i="21"/>
  <c r="J31" i="21"/>
  <c r="I31" i="21"/>
  <c r="H31" i="21"/>
  <c r="G31" i="21"/>
  <c r="F31" i="21"/>
  <c r="E31" i="21"/>
  <c r="N30" i="21"/>
  <c r="M30" i="21"/>
  <c r="L30" i="21"/>
  <c r="K30" i="21"/>
  <c r="J30" i="21"/>
  <c r="I30" i="21"/>
  <c r="H30" i="21"/>
  <c r="G30" i="21"/>
  <c r="F30" i="21"/>
  <c r="E30" i="21"/>
  <c r="N29" i="21"/>
  <c r="M29" i="21"/>
  <c r="L29" i="21"/>
  <c r="K29" i="21"/>
  <c r="J29" i="21"/>
  <c r="I29" i="21"/>
  <c r="H29" i="21"/>
  <c r="G29" i="21"/>
  <c r="F29" i="21"/>
  <c r="E29" i="21"/>
  <c r="N28" i="21"/>
  <c r="M28" i="21"/>
  <c r="L28" i="21"/>
  <c r="K28" i="21"/>
  <c r="J28" i="21"/>
  <c r="I28" i="21"/>
  <c r="H28" i="21"/>
  <c r="G28" i="21"/>
  <c r="F28" i="21"/>
  <c r="E28" i="21"/>
  <c r="N27" i="21"/>
  <c r="M27" i="21"/>
  <c r="L27" i="21"/>
  <c r="K27" i="21"/>
  <c r="J27" i="21"/>
  <c r="I27" i="21"/>
  <c r="H27" i="21"/>
  <c r="G27" i="21"/>
  <c r="F27" i="21"/>
  <c r="E27" i="21"/>
  <c r="N26" i="21"/>
  <c r="M26" i="21"/>
  <c r="L26" i="21"/>
  <c r="K26" i="21"/>
  <c r="J26" i="21"/>
  <c r="I26" i="21"/>
  <c r="H26" i="21"/>
  <c r="G26" i="21"/>
  <c r="F26" i="21"/>
  <c r="E26" i="21"/>
  <c r="N24" i="21"/>
  <c r="M24" i="21"/>
  <c r="L24" i="21"/>
  <c r="K24" i="21"/>
  <c r="J24" i="21"/>
  <c r="I24" i="21"/>
  <c r="H24" i="21"/>
  <c r="G24" i="21"/>
  <c r="F24" i="21"/>
  <c r="E24" i="21"/>
  <c r="N23" i="21"/>
  <c r="M23" i="21"/>
  <c r="L23" i="21"/>
  <c r="K23" i="21"/>
  <c r="J23" i="21"/>
  <c r="I23" i="21"/>
  <c r="H23" i="21"/>
  <c r="G23" i="21"/>
  <c r="F23" i="21"/>
  <c r="E23" i="21"/>
  <c r="N21" i="21"/>
  <c r="M21" i="21"/>
  <c r="L21" i="21"/>
  <c r="K21" i="21"/>
  <c r="J21" i="21"/>
  <c r="I21" i="21"/>
  <c r="H21" i="21"/>
  <c r="G21" i="21"/>
  <c r="F21" i="21"/>
  <c r="E21" i="21"/>
  <c r="N20" i="21"/>
  <c r="M20" i="21"/>
  <c r="L20" i="21"/>
  <c r="K20" i="21"/>
  <c r="J20" i="21"/>
  <c r="I20" i="21"/>
  <c r="H20" i="21"/>
  <c r="G20" i="21"/>
  <c r="F20" i="21"/>
  <c r="E20" i="21"/>
  <c r="N19" i="21"/>
  <c r="M19" i="21"/>
  <c r="L19" i="21"/>
  <c r="K19" i="21"/>
  <c r="J19" i="21"/>
  <c r="I19" i="21"/>
  <c r="H19" i="21"/>
  <c r="G19" i="21"/>
  <c r="F19" i="21"/>
  <c r="E19" i="21"/>
  <c r="N18" i="21"/>
  <c r="M18" i="21"/>
  <c r="L18" i="21"/>
  <c r="K18" i="21"/>
  <c r="J18" i="21"/>
  <c r="I18" i="21"/>
  <c r="H18" i="21"/>
  <c r="G18" i="21"/>
  <c r="F18" i="21"/>
  <c r="E18" i="21"/>
  <c r="N16" i="21"/>
  <c r="M16" i="21"/>
  <c r="L16" i="21"/>
  <c r="K16" i="21"/>
  <c r="J16" i="21"/>
  <c r="I16" i="21"/>
  <c r="H16" i="21"/>
  <c r="G16" i="21"/>
  <c r="F16" i="21"/>
  <c r="E16" i="21"/>
  <c r="N15" i="21"/>
  <c r="M15" i="21"/>
  <c r="L15" i="21"/>
  <c r="K15" i="21"/>
  <c r="J15" i="21"/>
  <c r="I15" i="21"/>
  <c r="H15" i="21"/>
  <c r="G15" i="21"/>
  <c r="F15" i="21"/>
  <c r="E15" i="21"/>
  <c r="N14" i="21"/>
  <c r="M14" i="21"/>
  <c r="L14" i="21"/>
  <c r="K14" i="21"/>
  <c r="J14" i="21"/>
  <c r="I14" i="21"/>
  <c r="H14" i="21"/>
  <c r="G14" i="21"/>
  <c r="F14" i="21"/>
  <c r="E14" i="21"/>
  <c r="N13" i="21"/>
  <c r="M13" i="21"/>
  <c r="L13" i="21"/>
  <c r="K13" i="21"/>
  <c r="J13" i="21"/>
  <c r="I13" i="21"/>
  <c r="H13" i="21"/>
  <c r="G13" i="21"/>
  <c r="F13" i="21"/>
  <c r="E13" i="21"/>
  <c r="N12" i="21"/>
  <c r="M12" i="21"/>
  <c r="L12" i="21"/>
  <c r="K12" i="21"/>
  <c r="J12" i="21"/>
  <c r="I12" i="21"/>
  <c r="H12" i="21"/>
  <c r="G12" i="21"/>
  <c r="F12" i="21"/>
  <c r="E12" i="21"/>
  <c r="N11" i="21"/>
  <c r="M11" i="21"/>
  <c r="L11" i="21"/>
  <c r="K11" i="21"/>
  <c r="J11" i="21"/>
  <c r="I11" i="21"/>
  <c r="H11" i="21"/>
  <c r="G11" i="21"/>
  <c r="F11" i="21"/>
  <c r="E11" i="21"/>
  <c r="N10" i="21"/>
  <c r="M10" i="21"/>
  <c r="L10" i="21"/>
  <c r="K10" i="21"/>
  <c r="J10" i="21"/>
  <c r="I10" i="21"/>
  <c r="H10" i="21"/>
  <c r="G10" i="21"/>
  <c r="F10" i="21"/>
  <c r="E10" i="21"/>
  <c r="N8" i="21"/>
  <c r="M8" i="21"/>
  <c r="L8" i="21"/>
  <c r="K8" i="21"/>
  <c r="J8" i="21"/>
  <c r="I8" i="21"/>
  <c r="H8" i="21"/>
  <c r="G8" i="21"/>
  <c r="F8" i="21"/>
  <c r="E8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N6" i="21"/>
  <c r="M6" i="21"/>
  <c r="L6" i="21"/>
  <c r="K6" i="21"/>
  <c r="J6" i="21"/>
  <c r="I6" i="21"/>
  <c r="H6" i="21"/>
  <c r="G6" i="21"/>
  <c r="F6" i="21"/>
  <c r="E6" i="21"/>
  <c r="J5" i="21"/>
  <c r="I5" i="21"/>
  <c r="H5" i="21"/>
  <c r="G5" i="21"/>
  <c r="F5" i="21"/>
  <c r="E5" i="21"/>
  <c r="A78" i="21"/>
  <c r="A79" i="21" s="1"/>
  <c r="A80" i="21" s="1"/>
  <c r="A10" i="2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6" i="21" s="1"/>
  <c r="A27" i="21" s="1"/>
  <c r="A28" i="21" s="1"/>
  <c r="A29" i="21" s="1"/>
  <c r="A30" i="21" s="1"/>
  <c r="A31" i="21" s="1"/>
  <c r="A32" i="21" s="1"/>
  <c r="A34" i="21" s="1"/>
  <c r="A35" i="21" s="1"/>
  <c r="A36" i="21" s="1"/>
  <c r="A37" i="21" s="1"/>
  <c r="A38" i="21" s="1"/>
  <c r="A39" i="21" s="1"/>
  <c r="A40" i="21" s="1"/>
  <c r="A41" i="21" s="1"/>
  <c r="A43" i="21" s="1"/>
  <c r="A44" i="21" s="1"/>
  <c r="A45" i="21" s="1"/>
  <c r="A46" i="21" s="1"/>
  <c r="A47" i="21" s="1"/>
  <c r="A48" i="21" s="1"/>
  <c r="A49" i="21" s="1"/>
  <c r="A51" i="21" s="1"/>
  <c r="A53" i="21" s="1"/>
  <c r="A54" i="21" s="1"/>
  <c r="A55" i="21" s="1"/>
  <c r="A56" i="21" s="1"/>
  <c r="A57" i="21" s="1"/>
  <c r="A58" i="21" s="1"/>
  <c r="A60" i="21" s="1"/>
  <c r="A61" i="21" s="1"/>
  <c r="A62" i="21" s="1"/>
  <c r="A63" i="21" s="1"/>
  <c r="A64" i="21" s="1"/>
  <c r="A65" i="21" s="1"/>
  <c r="A66" i="21" s="1"/>
  <c r="A67" i="21" s="1"/>
  <c r="A68" i="21" s="1"/>
  <c r="A70" i="21" s="1"/>
  <c r="A71" i="21" s="1"/>
  <c r="A72" i="21" s="1"/>
  <c r="A74" i="21" s="1"/>
  <c r="K79" i="20"/>
  <c r="J79" i="20"/>
  <c r="I79" i="20"/>
  <c r="H79" i="20"/>
  <c r="G79" i="20"/>
  <c r="F79" i="20"/>
  <c r="E79" i="20"/>
  <c r="N78" i="20"/>
  <c r="M78" i="20"/>
  <c r="L78" i="20"/>
  <c r="K78" i="20"/>
  <c r="J78" i="20"/>
  <c r="I78" i="20"/>
  <c r="H78" i="20"/>
  <c r="G78" i="20"/>
  <c r="F78" i="20"/>
  <c r="E78" i="20"/>
  <c r="N77" i="20"/>
  <c r="M77" i="20"/>
  <c r="L77" i="20"/>
  <c r="K77" i="20"/>
  <c r="J77" i="20"/>
  <c r="I77" i="20"/>
  <c r="H77" i="20"/>
  <c r="G77" i="20"/>
  <c r="F77" i="20"/>
  <c r="E77" i="20"/>
  <c r="N76" i="20"/>
  <c r="M76" i="20"/>
  <c r="L76" i="20"/>
  <c r="K76" i="20"/>
  <c r="J76" i="20"/>
  <c r="I76" i="20"/>
  <c r="H76" i="20"/>
  <c r="G76" i="20"/>
  <c r="F76" i="20"/>
  <c r="E76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K74" i="20"/>
  <c r="J74" i="20"/>
  <c r="I74" i="20"/>
  <c r="H74" i="20"/>
  <c r="G74" i="20"/>
  <c r="F74" i="20"/>
  <c r="E74" i="20"/>
  <c r="N72" i="20"/>
  <c r="M72" i="20"/>
  <c r="L72" i="20"/>
  <c r="K72" i="20"/>
  <c r="J72" i="20"/>
  <c r="I72" i="20"/>
  <c r="H72" i="20"/>
  <c r="G72" i="20"/>
  <c r="F72" i="20"/>
  <c r="E72" i="20"/>
  <c r="N71" i="20"/>
  <c r="M71" i="20"/>
  <c r="L71" i="20"/>
  <c r="K71" i="20"/>
  <c r="J71" i="20"/>
  <c r="I71" i="20"/>
  <c r="H71" i="20"/>
  <c r="G71" i="20"/>
  <c r="F71" i="20"/>
  <c r="E71" i="20"/>
  <c r="N70" i="20"/>
  <c r="M70" i="20"/>
  <c r="L70" i="20"/>
  <c r="K70" i="20"/>
  <c r="J70" i="20"/>
  <c r="I70" i="20"/>
  <c r="H70" i="20"/>
  <c r="G70" i="20"/>
  <c r="F70" i="20"/>
  <c r="E70" i="20"/>
  <c r="N68" i="20"/>
  <c r="M68" i="20"/>
  <c r="L68" i="20"/>
  <c r="K68" i="20"/>
  <c r="J68" i="20"/>
  <c r="I68" i="20"/>
  <c r="H68" i="20"/>
  <c r="G68" i="20"/>
  <c r="F68" i="20"/>
  <c r="E68" i="20"/>
  <c r="N67" i="20"/>
  <c r="M67" i="20"/>
  <c r="L67" i="20"/>
  <c r="K67" i="20"/>
  <c r="J67" i="20"/>
  <c r="I67" i="20"/>
  <c r="H67" i="20"/>
  <c r="G67" i="20"/>
  <c r="F67" i="20"/>
  <c r="E67" i="20"/>
  <c r="N66" i="20"/>
  <c r="M66" i="20"/>
  <c r="L66" i="20"/>
  <c r="K66" i="20"/>
  <c r="J66" i="20"/>
  <c r="I66" i="20"/>
  <c r="H66" i="20"/>
  <c r="G66" i="20"/>
  <c r="F66" i="20"/>
  <c r="E66" i="20"/>
  <c r="N65" i="20"/>
  <c r="M65" i="20"/>
  <c r="L65" i="20"/>
  <c r="K65" i="20"/>
  <c r="J65" i="20"/>
  <c r="I65" i="20"/>
  <c r="H65" i="20"/>
  <c r="G65" i="20"/>
  <c r="F65" i="20"/>
  <c r="E65" i="20"/>
  <c r="N64" i="20"/>
  <c r="M64" i="20"/>
  <c r="L64" i="20"/>
  <c r="K64" i="20"/>
  <c r="J64" i="20"/>
  <c r="I64" i="20"/>
  <c r="H64" i="20"/>
  <c r="G64" i="20"/>
  <c r="F64" i="20"/>
  <c r="E64" i="20"/>
  <c r="N63" i="20"/>
  <c r="M63" i="20"/>
  <c r="L63" i="20"/>
  <c r="K63" i="20"/>
  <c r="J63" i="20"/>
  <c r="I63" i="20"/>
  <c r="H63" i="20"/>
  <c r="G63" i="20"/>
  <c r="F63" i="20"/>
  <c r="E63" i="20"/>
  <c r="N62" i="20"/>
  <c r="M62" i="20"/>
  <c r="L62" i="20"/>
  <c r="K62" i="20"/>
  <c r="J62" i="20"/>
  <c r="I62" i="20"/>
  <c r="H62" i="20"/>
  <c r="G62" i="20"/>
  <c r="F62" i="20"/>
  <c r="E62" i="20"/>
  <c r="N61" i="20"/>
  <c r="M61" i="20"/>
  <c r="L61" i="20"/>
  <c r="K61" i="20"/>
  <c r="J61" i="20"/>
  <c r="I61" i="20"/>
  <c r="H61" i="20"/>
  <c r="G61" i="20"/>
  <c r="F61" i="20"/>
  <c r="E61" i="20"/>
  <c r="N60" i="20"/>
  <c r="M60" i="20"/>
  <c r="L60" i="20"/>
  <c r="K60" i="20"/>
  <c r="J60" i="20"/>
  <c r="I60" i="20"/>
  <c r="H60" i="20"/>
  <c r="G60" i="20"/>
  <c r="F60" i="20"/>
  <c r="E60" i="20"/>
  <c r="N58" i="20"/>
  <c r="M58" i="20"/>
  <c r="L58" i="20"/>
  <c r="K58" i="20"/>
  <c r="J58" i="20"/>
  <c r="I58" i="20"/>
  <c r="H58" i="20"/>
  <c r="G58" i="20"/>
  <c r="F58" i="20"/>
  <c r="E58" i="20"/>
  <c r="N57" i="20"/>
  <c r="M57" i="20"/>
  <c r="L57" i="20"/>
  <c r="K57" i="20"/>
  <c r="J57" i="20"/>
  <c r="I57" i="20"/>
  <c r="H57" i="20"/>
  <c r="G57" i="20"/>
  <c r="F57" i="20"/>
  <c r="E57" i="20"/>
  <c r="N56" i="20"/>
  <c r="M56" i="20"/>
  <c r="L56" i="20"/>
  <c r="K56" i="20"/>
  <c r="J56" i="20"/>
  <c r="I56" i="20"/>
  <c r="H56" i="20"/>
  <c r="G56" i="20"/>
  <c r="F56" i="20"/>
  <c r="E56" i="20"/>
  <c r="N55" i="20"/>
  <c r="M55" i="20"/>
  <c r="L55" i="20"/>
  <c r="K55" i="20"/>
  <c r="J55" i="20"/>
  <c r="I55" i="20"/>
  <c r="H55" i="20"/>
  <c r="G55" i="20"/>
  <c r="F55" i="20"/>
  <c r="E55" i="20"/>
  <c r="N53" i="20"/>
  <c r="M53" i="20"/>
  <c r="L53" i="20"/>
  <c r="K53" i="20"/>
  <c r="J53" i="20"/>
  <c r="I53" i="20"/>
  <c r="H53" i="20"/>
  <c r="G53" i="20"/>
  <c r="F53" i="20"/>
  <c r="E53" i="20"/>
  <c r="N51" i="20"/>
  <c r="M51" i="20"/>
  <c r="L51" i="20"/>
  <c r="K51" i="20"/>
  <c r="J51" i="20"/>
  <c r="I51" i="20"/>
  <c r="H51" i="20"/>
  <c r="G51" i="20"/>
  <c r="F51" i="20"/>
  <c r="E51" i="20"/>
  <c r="N49" i="20"/>
  <c r="M49" i="20"/>
  <c r="L49" i="20"/>
  <c r="K49" i="20"/>
  <c r="J49" i="20"/>
  <c r="I49" i="20"/>
  <c r="H49" i="20"/>
  <c r="G49" i="20"/>
  <c r="F49" i="20"/>
  <c r="E49" i="20"/>
  <c r="N48" i="20"/>
  <c r="M48" i="20"/>
  <c r="L48" i="20"/>
  <c r="K48" i="20"/>
  <c r="J48" i="20"/>
  <c r="I48" i="20"/>
  <c r="H48" i="20"/>
  <c r="G48" i="20"/>
  <c r="F48" i="20"/>
  <c r="E48" i="20"/>
  <c r="N47" i="20"/>
  <c r="M47" i="20"/>
  <c r="L47" i="20"/>
  <c r="K47" i="20"/>
  <c r="J47" i="20"/>
  <c r="I47" i="20"/>
  <c r="H47" i="20"/>
  <c r="G47" i="20"/>
  <c r="F47" i="20"/>
  <c r="E47" i="20"/>
  <c r="N46" i="20"/>
  <c r="M46" i="20"/>
  <c r="L46" i="20"/>
  <c r="K46" i="20"/>
  <c r="J46" i="20"/>
  <c r="I46" i="20"/>
  <c r="H46" i="20"/>
  <c r="G46" i="20"/>
  <c r="F46" i="20"/>
  <c r="E46" i="20"/>
  <c r="N45" i="20"/>
  <c r="M45" i="20"/>
  <c r="L45" i="20"/>
  <c r="K45" i="20"/>
  <c r="J45" i="20"/>
  <c r="I45" i="20"/>
  <c r="H45" i="20"/>
  <c r="G45" i="20"/>
  <c r="F45" i="20"/>
  <c r="E45" i="20"/>
  <c r="N44" i="20"/>
  <c r="M44" i="20"/>
  <c r="L44" i="20"/>
  <c r="K44" i="20"/>
  <c r="J44" i="20"/>
  <c r="I44" i="20"/>
  <c r="H44" i="20"/>
  <c r="G44" i="20"/>
  <c r="F44" i="20"/>
  <c r="E44" i="20"/>
  <c r="N43" i="20"/>
  <c r="M43" i="20"/>
  <c r="L43" i="20"/>
  <c r="K43" i="20"/>
  <c r="J43" i="20"/>
  <c r="I43" i="20"/>
  <c r="H43" i="20"/>
  <c r="G43" i="20"/>
  <c r="F43" i="20"/>
  <c r="E43" i="20"/>
  <c r="N41" i="20"/>
  <c r="M41" i="20"/>
  <c r="L41" i="20"/>
  <c r="K41" i="20"/>
  <c r="J41" i="20"/>
  <c r="I41" i="20"/>
  <c r="H41" i="20"/>
  <c r="G41" i="20"/>
  <c r="F41" i="20"/>
  <c r="E41" i="20"/>
  <c r="N40" i="20"/>
  <c r="M40" i="20"/>
  <c r="L40" i="20"/>
  <c r="K40" i="20"/>
  <c r="J40" i="20"/>
  <c r="I40" i="20"/>
  <c r="H40" i="20"/>
  <c r="G40" i="20"/>
  <c r="F40" i="20"/>
  <c r="E40" i="20"/>
  <c r="N38" i="20"/>
  <c r="M38" i="20"/>
  <c r="L38" i="20"/>
  <c r="K38" i="20"/>
  <c r="J38" i="20"/>
  <c r="I38" i="20"/>
  <c r="H38" i="20"/>
  <c r="G38" i="20"/>
  <c r="F38" i="20"/>
  <c r="E38" i="20"/>
  <c r="N37" i="20"/>
  <c r="M37" i="20"/>
  <c r="L37" i="20"/>
  <c r="K37" i="20"/>
  <c r="J37" i="20"/>
  <c r="I37" i="20"/>
  <c r="H37" i="20"/>
  <c r="G37" i="20"/>
  <c r="F37" i="20"/>
  <c r="E37" i="20"/>
  <c r="N36" i="20"/>
  <c r="M36" i="20"/>
  <c r="L36" i="20"/>
  <c r="K36" i="20"/>
  <c r="J36" i="20"/>
  <c r="I36" i="20"/>
  <c r="H36" i="20"/>
  <c r="G36" i="20"/>
  <c r="F36" i="20"/>
  <c r="E36" i="20"/>
  <c r="N35" i="20"/>
  <c r="M35" i="20"/>
  <c r="L35" i="20"/>
  <c r="K35" i="20"/>
  <c r="J35" i="20"/>
  <c r="I35" i="20"/>
  <c r="H35" i="20"/>
  <c r="G35" i="20"/>
  <c r="F35" i="20"/>
  <c r="E35" i="20"/>
  <c r="N34" i="20"/>
  <c r="M34" i="20"/>
  <c r="L34" i="20"/>
  <c r="K34" i="20"/>
  <c r="J34" i="20"/>
  <c r="I34" i="20"/>
  <c r="H34" i="20"/>
  <c r="G34" i="20"/>
  <c r="F34" i="20"/>
  <c r="E34" i="20"/>
  <c r="N32" i="20"/>
  <c r="M32" i="20"/>
  <c r="L32" i="20"/>
  <c r="K32" i="20"/>
  <c r="J32" i="20"/>
  <c r="I32" i="20"/>
  <c r="H32" i="20"/>
  <c r="G32" i="20"/>
  <c r="F32" i="20"/>
  <c r="E32" i="20"/>
  <c r="N31" i="20"/>
  <c r="M31" i="20"/>
  <c r="L31" i="20"/>
  <c r="K31" i="20"/>
  <c r="J31" i="20"/>
  <c r="I31" i="20"/>
  <c r="H31" i="20"/>
  <c r="G31" i="20"/>
  <c r="F31" i="20"/>
  <c r="E31" i="20"/>
  <c r="N30" i="20"/>
  <c r="M30" i="20"/>
  <c r="L30" i="20"/>
  <c r="K30" i="20"/>
  <c r="J30" i="20"/>
  <c r="I30" i="20"/>
  <c r="H30" i="20"/>
  <c r="G30" i="20"/>
  <c r="F30" i="20"/>
  <c r="E30" i="20"/>
  <c r="N29" i="20"/>
  <c r="M29" i="20"/>
  <c r="L29" i="20"/>
  <c r="K29" i="20"/>
  <c r="J29" i="20"/>
  <c r="I29" i="20"/>
  <c r="H29" i="20"/>
  <c r="G29" i="20"/>
  <c r="F29" i="20"/>
  <c r="E29" i="20"/>
  <c r="N28" i="20"/>
  <c r="M28" i="20"/>
  <c r="L28" i="20"/>
  <c r="K28" i="20"/>
  <c r="J28" i="20"/>
  <c r="I28" i="20"/>
  <c r="H28" i="20"/>
  <c r="G28" i="20"/>
  <c r="F28" i="20"/>
  <c r="E28" i="20"/>
  <c r="N27" i="20"/>
  <c r="M27" i="20"/>
  <c r="L27" i="20"/>
  <c r="K27" i="20"/>
  <c r="J27" i="20"/>
  <c r="I27" i="20"/>
  <c r="H27" i="20"/>
  <c r="G27" i="20"/>
  <c r="F27" i="20"/>
  <c r="E27" i="20"/>
  <c r="N26" i="20"/>
  <c r="M26" i="20"/>
  <c r="L26" i="20"/>
  <c r="K26" i="20"/>
  <c r="J26" i="20"/>
  <c r="I26" i="20"/>
  <c r="H26" i="20"/>
  <c r="G26" i="20"/>
  <c r="F26" i="20"/>
  <c r="E26" i="20"/>
  <c r="N24" i="20"/>
  <c r="M24" i="20"/>
  <c r="L24" i="20"/>
  <c r="K24" i="20"/>
  <c r="J24" i="20"/>
  <c r="I24" i="20"/>
  <c r="H24" i="20"/>
  <c r="G24" i="20"/>
  <c r="F24" i="20"/>
  <c r="E24" i="20"/>
  <c r="N23" i="20"/>
  <c r="M23" i="20"/>
  <c r="L23" i="20"/>
  <c r="K23" i="20"/>
  <c r="J23" i="20"/>
  <c r="I23" i="20"/>
  <c r="H23" i="20"/>
  <c r="G23" i="20"/>
  <c r="F23" i="20"/>
  <c r="E23" i="20"/>
  <c r="N21" i="20"/>
  <c r="M21" i="20"/>
  <c r="L21" i="20"/>
  <c r="K21" i="20"/>
  <c r="J21" i="20"/>
  <c r="I21" i="20"/>
  <c r="H21" i="20"/>
  <c r="G21" i="20"/>
  <c r="F21" i="20"/>
  <c r="E21" i="20"/>
  <c r="N20" i="20"/>
  <c r="M20" i="20"/>
  <c r="L20" i="20"/>
  <c r="K20" i="20"/>
  <c r="J20" i="20"/>
  <c r="I20" i="20"/>
  <c r="H20" i="20"/>
  <c r="G20" i="20"/>
  <c r="F20" i="20"/>
  <c r="E20" i="20"/>
  <c r="N19" i="20"/>
  <c r="M19" i="20"/>
  <c r="L19" i="20"/>
  <c r="K19" i="20"/>
  <c r="J19" i="20"/>
  <c r="I19" i="20"/>
  <c r="H19" i="20"/>
  <c r="G19" i="20"/>
  <c r="F19" i="20"/>
  <c r="E19" i="20"/>
  <c r="N18" i="20"/>
  <c r="M18" i="20"/>
  <c r="L18" i="20"/>
  <c r="K18" i="20"/>
  <c r="J18" i="20"/>
  <c r="I18" i="20"/>
  <c r="H18" i="20"/>
  <c r="G18" i="20"/>
  <c r="F18" i="20"/>
  <c r="E18" i="20"/>
  <c r="N16" i="20"/>
  <c r="M16" i="20"/>
  <c r="L16" i="20"/>
  <c r="K16" i="20"/>
  <c r="J16" i="20"/>
  <c r="I16" i="20"/>
  <c r="H16" i="20"/>
  <c r="G16" i="20"/>
  <c r="F16" i="20"/>
  <c r="E16" i="20"/>
  <c r="N15" i="20"/>
  <c r="M15" i="20"/>
  <c r="L15" i="20"/>
  <c r="K15" i="20"/>
  <c r="J15" i="20"/>
  <c r="I15" i="20"/>
  <c r="H15" i="20"/>
  <c r="G15" i="20"/>
  <c r="F15" i="20"/>
  <c r="E15" i="20"/>
  <c r="N14" i="20"/>
  <c r="M14" i="20"/>
  <c r="L14" i="20"/>
  <c r="K14" i="20"/>
  <c r="J14" i="20"/>
  <c r="I14" i="20"/>
  <c r="H14" i="20"/>
  <c r="G14" i="20"/>
  <c r="F14" i="20"/>
  <c r="E14" i="20"/>
  <c r="N13" i="20"/>
  <c r="M13" i="20"/>
  <c r="L13" i="20"/>
  <c r="K13" i="20"/>
  <c r="J13" i="20"/>
  <c r="I13" i="20"/>
  <c r="H13" i="20"/>
  <c r="G13" i="20"/>
  <c r="F13" i="20"/>
  <c r="E13" i="20"/>
  <c r="N12" i="20"/>
  <c r="M12" i="20"/>
  <c r="L12" i="20"/>
  <c r="K12" i="20"/>
  <c r="J12" i="20"/>
  <c r="I12" i="20"/>
  <c r="H12" i="20"/>
  <c r="G12" i="20"/>
  <c r="F12" i="20"/>
  <c r="E12" i="20"/>
  <c r="N11" i="20"/>
  <c r="M11" i="20"/>
  <c r="L11" i="20"/>
  <c r="K11" i="20"/>
  <c r="J11" i="20"/>
  <c r="I11" i="20"/>
  <c r="H11" i="20"/>
  <c r="G11" i="20"/>
  <c r="F11" i="20"/>
  <c r="E11" i="20"/>
  <c r="N10" i="20"/>
  <c r="M10" i="20"/>
  <c r="L10" i="20"/>
  <c r="K10" i="20"/>
  <c r="J10" i="20"/>
  <c r="I10" i="20"/>
  <c r="H10" i="20"/>
  <c r="G10" i="20"/>
  <c r="F10" i="20"/>
  <c r="E10" i="20"/>
  <c r="N8" i="20"/>
  <c r="M8" i="20"/>
  <c r="L8" i="20"/>
  <c r="K8" i="20"/>
  <c r="J8" i="20"/>
  <c r="I8" i="20"/>
  <c r="H8" i="20"/>
  <c r="G8" i="20"/>
  <c r="F8" i="20"/>
  <c r="E8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N6" i="20"/>
  <c r="M6" i="20"/>
  <c r="L6" i="20"/>
  <c r="K6" i="20"/>
  <c r="J6" i="20"/>
  <c r="I6" i="20"/>
  <c r="H6" i="20"/>
  <c r="G6" i="20"/>
  <c r="F6" i="20"/>
  <c r="E6" i="20"/>
  <c r="N5" i="20"/>
  <c r="M5" i="20"/>
  <c r="L5" i="20"/>
  <c r="K5" i="20"/>
  <c r="J5" i="20"/>
  <c r="I5" i="20"/>
  <c r="H5" i="20"/>
  <c r="G5" i="20"/>
  <c r="F5" i="20"/>
  <c r="E5" i="20"/>
  <c r="A78" i="20"/>
  <c r="A79" i="20" s="1"/>
  <c r="A80" i="20" s="1"/>
  <c r="A10" i="20"/>
  <c r="A11" i="20" s="1"/>
  <c r="A12" i="20" s="1"/>
  <c r="A13" i="20" s="1"/>
  <c r="A14" i="20" s="1"/>
  <c r="A15" i="20" s="1"/>
  <c r="A16" i="20" s="1"/>
  <c r="A18" i="20" s="1"/>
  <c r="A19" i="20" s="1"/>
  <c r="A20" i="20" s="1"/>
  <c r="A21" i="20" s="1"/>
  <c r="A22" i="20" s="1"/>
  <c r="A23" i="20" s="1"/>
  <c r="A24" i="20" s="1"/>
  <c r="A26" i="20" s="1"/>
  <c r="A27" i="20" s="1"/>
  <c r="A28" i="20" s="1"/>
  <c r="A29" i="20" s="1"/>
  <c r="A30" i="20" s="1"/>
  <c r="A31" i="20" s="1"/>
  <c r="A32" i="20" s="1"/>
  <c r="A34" i="20" s="1"/>
  <c r="A35" i="20" s="1"/>
  <c r="A36" i="20" s="1"/>
  <c r="A37" i="20" s="1"/>
  <c r="A38" i="20" s="1"/>
  <c r="A39" i="20" s="1"/>
  <c r="A40" i="20" s="1"/>
  <c r="A41" i="20" s="1"/>
  <c r="A43" i="20" s="1"/>
  <c r="A44" i="20" s="1"/>
  <c r="A45" i="20" s="1"/>
  <c r="A46" i="20" s="1"/>
  <c r="A47" i="20" s="1"/>
  <c r="A48" i="20" s="1"/>
  <c r="A49" i="20" s="1"/>
  <c r="A51" i="20" s="1"/>
  <c r="A53" i="20" s="1"/>
  <c r="A54" i="20" s="1"/>
  <c r="A55" i="20" s="1"/>
  <c r="A56" i="20" s="1"/>
  <c r="A57" i="20" s="1"/>
  <c r="A58" i="20" s="1"/>
  <c r="A60" i="20" s="1"/>
  <c r="A61" i="20" s="1"/>
  <c r="A62" i="20" s="1"/>
  <c r="A63" i="20" s="1"/>
  <c r="A64" i="20" s="1"/>
  <c r="A65" i="20" s="1"/>
  <c r="A66" i="20" s="1"/>
  <c r="A67" i="20" s="1"/>
  <c r="A68" i="20" s="1"/>
  <c r="A70" i="20" s="1"/>
  <c r="A71" i="20" s="1"/>
  <c r="A72" i="20" s="1"/>
  <c r="A74" i="20" s="1"/>
  <c r="E80" i="17"/>
  <c r="O79" i="17"/>
  <c r="P79" i="17"/>
  <c r="N79" i="17"/>
  <c r="R79" i="17"/>
  <c r="S79" i="17"/>
  <c r="L79" i="17" l="1"/>
  <c r="M79" i="17"/>
  <c r="S80" i="17"/>
  <c r="O54" i="17"/>
  <c r="N54" i="17"/>
  <c r="K5" i="19" l="1"/>
  <c r="K5" i="21" s="1"/>
  <c r="L5" i="19"/>
  <c r="L5" i="21" s="1"/>
  <c r="A10" i="19"/>
  <c r="A11" i="19"/>
  <c r="A12" i="19" s="1"/>
  <c r="A13" i="19" s="1"/>
  <c r="A14" i="19" s="1"/>
  <c r="A15" i="19" s="1"/>
  <c r="A16" i="19" s="1"/>
  <c r="A18" i="19" s="1"/>
  <c r="A19" i="19" s="1"/>
  <c r="A20" i="19" s="1"/>
  <c r="A21" i="19" s="1"/>
  <c r="A22" i="19" s="1"/>
  <c r="A23" i="19" s="1"/>
  <c r="A24" i="19" s="1"/>
  <c r="A26" i="19" s="1"/>
  <c r="A27" i="19" s="1"/>
  <c r="A28" i="19" s="1"/>
  <c r="A29" i="19" s="1"/>
  <c r="A30" i="19" s="1"/>
  <c r="A31" i="19" s="1"/>
  <c r="A32" i="19" s="1"/>
  <c r="A34" i="19" s="1"/>
  <c r="A35" i="19" s="1"/>
  <c r="A36" i="19" s="1"/>
  <c r="A37" i="19" s="1"/>
  <c r="A38" i="19" s="1"/>
  <c r="A39" i="19" s="1"/>
  <c r="A40" i="19" s="1"/>
  <c r="A41" i="19" s="1"/>
  <c r="A43" i="19" s="1"/>
  <c r="A44" i="19" s="1"/>
  <c r="A45" i="19" s="1"/>
  <c r="A46" i="19" s="1"/>
  <c r="A47" i="19" s="1"/>
  <c r="A48" i="19" s="1"/>
  <c r="A49" i="19" s="1"/>
  <c r="A51" i="19" s="1"/>
  <c r="A53" i="19" s="1"/>
  <c r="A54" i="19" s="1"/>
  <c r="A55" i="19" s="1"/>
  <c r="A56" i="19" s="1"/>
  <c r="A57" i="19" s="1"/>
  <c r="A58" i="19" s="1"/>
  <c r="A60" i="19" s="1"/>
  <c r="A61" i="19" s="1"/>
  <c r="A62" i="19" s="1"/>
  <c r="A63" i="19" s="1"/>
  <c r="A64" i="19" s="1"/>
  <c r="A65" i="19" s="1"/>
  <c r="A66" i="19" s="1"/>
  <c r="A67" i="19" s="1"/>
  <c r="A68" i="19" s="1"/>
  <c r="A70" i="19" s="1"/>
  <c r="A71" i="19" s="1"/>
  <c r="A72" i="19" s="1"/>
  <c r="A74" i="19" s="1"/>
  <c r="E54" i="19"/>
  <c r="F54" i="19"/>
  <c r="G54" i="19"/>
  <c r="H54" i="19"/>
  <c r="I54" i="19"/>
  <c r="J54" i="19"/>
  <c r="K54" i="19"/>
  <c r="L54" i="19"/>
  <c r="M54" i="19"/>
  <c r="N54" i="19"/>
  <c r="N54" i="21" s="1"/>
  <c r="L74" i="19"/>
  <c r="M74" i="19"/>
  <c r="A78" i="19"/>
  <c r="A79" i="19"/>
  <c r="A80" i="19" s="1"/>
  <c r="E80" i="19"/>
  <c r="E80" i="21" s="1"/>
  <c r="F80" i="19"/>
  <c r="G80" i="19"/>
  <c r="H80" i="19"/>
  <c r="I80" i="19"/>
  <c r="J80" i="19"/>
  <c r="K80" i="17"/>
  <c r="J80" i="17"/>
  <c r="I80" i="17"/>
  <c r="H80" i="17"/>
  <c r="G80" i="17"/>
  <c r="F80" i="17"/>
  <c r="A78" i="17"/>
  <c r="A79" i="17" s="1"/>
  <c r="A80" i="17" s="1"/>
  <c r="M54" i="17"/>
  <c r="L54" i="17"/>
  <c r="K54" i="17"/>
  <c r="J54" i="17"/>
  <c r="I54" i="17"/>
  <c r="H54" i="17"/>
  <c r="G54" i="17"/>
  <c r="F54" i="17"/>
  <c r="E54" i="17"/>
  <c r="A10" i="17"/>
  <c r="A11" i="17" s="1"/>
  <c r="A12" i="17" s="1"/>
  <c r="A13" i="17" s="1"/>
  <c r="A14" i="17" s="1"/>
  <c r="A15" i="17" s="1"/>
  <c r="A16" i="17" s="1"/>
  <c r="A18" i="17" s="1"/>
  <c r="A19" i="17" s="1"/>
  <c r="A20" i="17" s="1"/>
  <c r="A21" i="17" s="1"/>
  <c r="A22" i="17" s="1"/>
  <c r="A23" i="17" s="1"/>
  <c r="A24" i="17" s="1"/>
  <c r="A26" i="17" s="1"/>
  <c r="A27" i="17" s="1"/>
  <c r="A28" i="17" s="1"/>
  <c r="A29" i="17" s="1"/>
  <c r="A30" i="17" s="1"/>
  <c r="A31" i="17" s="1"/>
  <c r="A32" i="17" s="1"/>
  <c r="A34" i="17" s="1"/>
  <c r="A35" i="17" s="1"/>
  <c r="A36" i="17" s="1"/>
  <c r="A37" i="17" s="1"/>
  <c r="A38" i="17" s="1"/>
  <c r="A39" i="17" s="1"/>
  <c r="A40" i="17" s="1"/>
  <c r="A41" i="17" s="1"/>
  <c r="A43" i="17" s="1"/>
  <c r="A44" i="17" s="1"/>
  <c r="A45" i="17" s="1"/>
  <c r="A46" i="17" s="1"/>
  <c r="A47" i="17" s="1"/>
  <c r="A48" i="17" s="1"/>
  <c r="A49" i="17" s="1"/>
  <c r="A51" i="17" s="1"/>
  <c r="A53" i="17" s="1"/>
  <c r="A54" i="17" s="1"/>
  <c r="A55" i="17" s="1"/>
  <c r="A56" i="17" s="1"/>
  <c r="A57" i="17" s="1"/>
  <c r="A58" i="17" s="1"/>
  <c r="A60" i="17" s="1"/>
  <c r="A61" i="17" s="1"/>
  <c r="A62" i="17" s="1"/>
  <c r="A63" i="17" s="1"/>
  <c r="A64" i="17" s="1"/>
  <c r="A65" i="17" s="1"/>
  <c r="A66" i="17" s="1"/>
  <c r="A67" i="17" s="1"/>
  <c r="A68" i="17" s="1"/>
  <c r="A70" i="17" s="1"/>
  <c r="A71" i="17" s="1"/>
  <c r="A72" i="17" s="1"/>
  <c r="A74" i="17" s="1"/>
  <c r="G54" i="21" l="1"/>
  <c r="K54" i="21"/>
  <c r="H54" i="21"/>
  <c r="L54" i="21"/>
  <c r="E54" i="21"/>
  <c r="I54" i="21"/>
  <c r="M54" i="21"/>
  <c r="L80" i="19"/>
  <c r="N74" i="19"/>
  <c r="M74" i="21"/>
  <c r="F54" i="21"/>
  <c r="J54" i="21"/>
  <c r="K80" i="19"/>
  <c r="K79" i="19"/>
  <c r="L79" i="19"/>
  <c r="L74" i="21"/>
  <c r="M5" i="19"/>
  <c r="F80" i="21"/>
  <c r="F80" i="20"/>
  <c r="J80" i="21"/>
  <c r="G80" i="21"/>
  <c r="G80" i="20"/>
  <c r="K80" i="21"/>
  <c r="H80" i="20"/>
  <c r="H80" i="21"/>
  <c r="I80" i="21"/>
  <c r="M79" i="19"/>
  <c r="L80" i="17"/>
  <c r="K80" i="14"/>
  <c r="K80" i="20" s="1"/>
  <c r="J80" i="14"/>
  <c r="J80" i="20" s="1"/>
  <c r="I80" i="14"/>
  <c r="I80" i="20" s="1"/>
  <c r="H80" i="14"/>
  <c r="G80" i="14"/>
  <c r="F80" i="14"/>
  <c r="E80" i="14"/>
  <c r="E80" i="20" s="1"/>
  <c r="L74" i="14"/>
  <c r="L81" i="19" l="1"/>
  <c r="L79" i="21"/>
  <c r="O74" i="19"/>
  <c r="N74" i="21"/>
  <c r="M81" i="19"/>
  <c r="M79" i="21"/>
  <c r="K81" i="19"/>
  <c r="K79" i="21"/>
  <c r="M80" i="19"/>
  <c r="M5" i="21"/>
  <c r="N5" i="19"/>
  <c r="L79" i="14"/>
  <c r="L79" i="20" s="1"/>
  <c r="L74" i="20"/>
  <c r="L80" i="20"/>
  <c r="L80" i="21"/>
  <c r="M80" i="17"/>
  <c r="M74" i="14"/>
  <c r="M74" i="20" s="1"/>
  <c r="L80" i="14"/>
  <c r="O5" i="19" l="1"/>
  <c r="N5" i="21"/>
  <c r="N80" i="19"/>
  <c r="N79" i="19"/>
  <c r="P74" i="19"/>
  <c r="O74" i="21"/>
  <c r="M80" i="21"/>
  <c r="M80" i="20"/>
  <c r="N80" i="17"/>
  <c r="M79" i="14"/>
  <c r="M79" i="20" s="1"/>
  <c r="M80" i="14"/>
  <c r="N74" i="14"/>
  <c r="N74" i="20" s="1"/>
  <c r="N81" i="19" l="1"/>
  <c r="N79" i="21"/>
  <c r="Q74" i="19"/>
  <c r="P74" i="21"/>
  <c r="O5" i="21"/>
  <c r="O79" i="19"/>
  <c r="O79" i="21" s="1"/>
  <c r="O80" i="19"/>
  <c r="P5" i="19"/>
  <c r="N80" i="21"/>
  <c r="O80" i="17"/>
  <c r="N80" i="14"/>
  <c r="N80" i="20" s="1"/>
  <c r="O74" i="14"/>
  <c r="O74" i="20" s="1"/>
  <c r="N79" i="14"/>
  <c r="N79" i="20" s="1"/>
  <c r="P5" i="21" l="1"/>
  <c r="Q5" i="19"/>
  <c r="P80" i="19"/>
  <c r="P79" i="19"/>
  <c r="P79" i="21" s="1"/>
  <c r="R74" i="19"/>
  <c r="R74" i="21" s="1"/>
  <c r="Q74" i="21"/>
  <c r="O80" i="21"/>
  <c r="P80" i="17"/>
  <c r="P74" i="14"/>
  <c r="P74" i="20" s="1"/>
  <c r="Q5" i="21" l="1"/>
  <c r="Q80" i="19"/>
  <c r="Q79" i="19"/>
  <c r="R5" i="19"/>
  <c r="P80" i="21"/>
  <c r="Q79" i="17"/>
  <c r="Q80" i="17"/>
  <c r="Q74" i="14"/>
  <c r="Q74" i="20" s="1"/>
  <c r="R5" i="21" l="1"/>
  <c r="R80" i="19"/>
  <c r="R79" i="19"/>
  <c r="R79" i="21" s="1"/>
  <c r="Q80" i="21"/>
  <c r="Q79" i="21"/>
  <c r="R80" i="17"/>
  <c r="R74" i="14"/>
  <c r="R74" i="20" s="1"/>
  <c r="R80" i="21" l="1"/>
  <c r="E54" i="14"/>
  <c r="E54" i="20" s="1"/>
  <c r="F54" i="14"/>
  <c r="F54" i="20" s="1"/>
  <c r="G54" i="14"/>
  <c r="G54" i="20" s="1"/>
  <c r="H54" i="14"/>
  <c r="H54" i="20" s="1"/>
  <c r="I54" i="14"/>
  <c r="I54" i="20" s="1"/>
  <c r="J54" i="14"/>
  <c r="J54" i="20" s="1"/>
  <c r="K54" i="14"/>
  <c r="K54" i="20" s="1"/>
  <c r="L54" i="14"/>
  <c r="L54" i="20" s="1"/>
  <c r="M54" i="14"/>
  <c r="M54" i="20" s="1"/>
  <c r="N54" i="14"/>
  <c r="N54" i="20" s="1"/>
  <c r="O5" i="14" l="1"/>
  <c r="O5" i="20" s="1"/>
  <c r="O80" i="14" l="1"/>
  <c r="O80" i="20" s="1"/>
  <c r="O79" i="14"/>
  <c r="O79" i="20" s="1"/>
  <c r="A78" i="14" l="1"/>
  <c r="A79" i="14" s="1"/>
  <c r="A80" i="14" s="1"/>
  <c r="A10" i="14"/>
  <c r="A11" i="14" s="1"/>
  <c r="A12" i="14" s="1"/>
  <c r="A13" i="14" s="1"/>
  <c r="A14" i="14" s="1"/>
  <c r="A15" i="14" s="1"/>
  <c r="A16" i="14" s="1"/>
  <c r="A18" i="14" s="1"/>
  <c r="A19" i="14" s="1"/>
  <c r="A20" i="14" s="1"/>
  <c r="A21" i="14" s="1"/>
  <c r="A22" i="14" s="1"/>
  <c r="A23" i="14" s="1"/>
  <c r="A24" i="14" s="1"/>
  <c r="A26" i="14" s="1"/>
  <c r="A27" i="14" s="1"/>
  <c r="A28" i="14" s="1"/>
  <c r="A29" i="14" s="1"/>
  <c r="A30" i="14" s="1"/>
  <c r="A31" i="14" s="1"/>
  <c r="A32" i="14" s="1"/>
  <c r="A34" i="14" s="1"/>
  <c r="A35" i="14" s="1"/>
  <c r="A36" i="14" s="1"/>
  <c r="A37" i="14" s="1"/>
  <c r="A38" i="14" s="1"/>
  <c r="A39" i="14" s="1"/>
  <c r="A40" i="14" s="1"/>
  <c r="A41" i="14" s="1"/>
  <c r="A43" i="14" s="1"/>
  <c r="A44" i="14" s="1"/>
  <c r="A45" i="14" s="1"/>
  <c r="A46" i="14" s="1"/>
  <c r="A47" i="14" s="1"/>
  <c r="A48" i="14" s="1"/>
  <c r="A49" i="14" s="1"/>
  <c r="A51" i="14" s="1"/>
  <c r="A53" i="14" s="1"/>
  <c r="A54" i="14" s="1"/>
  <c r="A55" i="14" s="1"/>
  <c r="A56" i="14" s="1"/>
  <c r="A57" i="14" s="1"/>
  <c r="A58" i="14" s="1"/>
  <c r="A60" i="14" s="1"/>
  <c r="A61" i="14" s="1"/>
  <c r="A62" i="14" s="1"/>
  <c r="A63" i="14" s="1"/>
  <c r="A64" i="14" s="1"/>
  <c r="A65" i="14" s="1"/>
  <c r="A66" i="14" s="1"/>
  <c r="A67" i="14" s="1"/>
  <c r="A68" i="14" s="1"/>
  <c r="A70" i="14" s="1"/>
  <c r="A71" i="14" s="1"/>
  <c r="A72" i="14" s="1"/>
  <c r="A74" i="14" s="1"/>
  <c r="P5" i="14" l="1"/>
  <c r="P5" i="20" s="1"/>
  <c r="P79" i="14" l="1"/>
  <c r="P79" i="20" s="1"/>
  <c r="P80" i="14"/>
  <c r="P80" i="20" s="1"/>
  <c r="Q5" i="14"/>
  <c r="R5" i="14" l="1"/>
  <c r="R5" i="20" s="1"/>
  <c r="Q5" i="20"/>
  <c r="R80" i="14"/>
  <c r="R80" i="20" s="1"/>
  <c r="R79" i="14"/>
  <c r="R79" i="20" s="1"/>
  <c r="Q80" i="14"/>
  <c r="Q80" i="20" s="1"/>
  <c r="Q79" i="14"/>
  <c r="Q79" i="20" s="1"/>
</calcChain>
</file>

<file path=xl/sharedStrings.xml><?xml version="1.0" encoding="utf-8"?>
<sst xmlns="http://schemas.openxmlformats.org/spreadsheetml/2006/main" count="1235" uniqueCount="140">
  <si>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</si>
  <si>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</si>
  <si>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</si>
  <si>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</si>
  <si>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</si>
  <si>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</si>
  <si>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</si>
  <si>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</si>
  <si>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</si>
  <si>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</si>
  <si>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</si>
  <si>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</si>
  <si>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</si>
  <si>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</si>
  <si>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</si>
  <si>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</si>
  <si>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</si>
  <si>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</si>
  <si>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</si>
  <si>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</si>
  <si>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</si>
  <si>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</si>
  <si>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</si>
  <si>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</si>
  <si>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</si>
  <si>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</si>
  <si>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</si>
  <si>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</si>
  <si>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</si>
  <si>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</si>
  <si>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</si>
  <si>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</si>
  <si>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</si>
  <si>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</si>
  <si>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</si>
  <si>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</si>
  <si>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</si>
  <si>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</si>
  <si>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</si>
  <si>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</si>
  <si>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Reālais IKP</t>
  </si>
  <si>
    <t>Real GDP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</si>
  <si>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</si>
  <si>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</si>
  <si>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</si>
  <si>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</si>
  <si>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</si>
  <si>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</si>
  <si>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</si>
  <si>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</si>
  <si>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</si>
  <si>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</si>
  <si>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</si>
  <si>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</si>
  <si>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</si>
  <si>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</si>
  <si>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</si>
  <si>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</si>
  <si>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</si>
  <si>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</si>
  <si>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</si>
  <si>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</si>
  <si>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</si>
  <si>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</si>
  <si>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</si>
  <si>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</si>
  <si>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</si>
  <si>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</si>
  <si>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</si>
  <si>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</si>
  <si>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</si>
  <si>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</si>
  <si>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</si>
  <si>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</si>
  <si>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</si>
  <si>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</si>
  <si>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</si>
  <si>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</si>
  <si>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</si>
  <si>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</si>
  <si>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</si>
  <si>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</si>
  <si>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</si>
  <si>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</si>
  <si>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</si>
  <si>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</si>
  <si>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</si>
  <si>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</si>
  <si>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</si>
  <si>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</si>
  <si>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</si>
  <si>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</si>
  <si>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</si>
  <si>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</si>
  <si>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</si>
  <si>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</si>
  <si>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</si>
  <si>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</si>
  <si>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</si>
  <si>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</si>
  <si>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</si>
  <si>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</si>
  <si>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</si>
  <si>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</si>
  <si>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</si>
  <si>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</si>
  <si>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</si>
  <si>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</si>
  <si>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</si>
  <si>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</si>
  <si>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</si>
  <si>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</si>
  <si>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</si>
  <si>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</si>
  <si>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</si>
  <si>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</si>
  <si>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</si>
  <si>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</si>
  <si>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</si>
  <si>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</si>
  <si>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</si>
  <si>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</si>
  <si>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</si>
  <si>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</si>
  <si>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</si>
  <si>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</si>
  <si>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</si>
  <si>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</si>
  <si>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</si>
  <si>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</si>
  <si>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</si>
  <si>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</si>
  <si>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</si>
  <si>
    <t>milj. / mio EUR</t>
  </si>
  <si>
    <r>
      <t>%</t>
    </r>
    <r>
      <rPr>
        <vertAlign val="subscript"/>
        <sz val="11"/>
        <color theme="1"/>
        <rFont val="Times New Roman"/>
        <family val="1"/>
        <charset val="186"/>
      </rPr>
      <t>o</t>
    </r>
  </si>
  <si>
    <t>t-5</t>
  </si>
  <si>
    <t>t-6</t>
  </si>
  <si>
    <t>Potential GDP growth</t>
  </si>
  <si>
    <t>Iedzīvotaji darbspējas vecumā (15-74)</t>
  </si>
  <si>
    <t>t-7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</si>
</sst>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Garamond"/>
      <family val="1"/>
      <charset val="186"/>
    </font>
    <font>
      <vertAlign val="subscript"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86"/>
      <scheme val="minor"/>
    </font>
    <font>
      <sz val="11"/>
      <color theme="1"/>
      <name val="Garamond"/>
      <family val="1"/>
      <charset val="186"/>
    </font>
    <font>
      <i/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right" indent="1"/>
    </xf>
    <xf numFmtId="0" fontId="7" fillId="2" borderId="0" xfId="0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4" fillId="0" borderId="0" xfId="0" applyFont="1" applyAlignment="1">
      <alignment horizontal="right" indent="1"/>
    </xf>
    <xf numFmtId="0" fontId="7" fillId="2" borderId="0" xfId="0" applyFont="1" applyFill="1" applyAlignment="1">
      <alignment horizontal="right" vertical="center" wrapText="1" inden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Alignment="1">
      <alignment horizontal="right" vertical="center" indent="1"/>
    </xf>
    <xf numFmtId="3" fontId="4" fillId="0" borderId="0" xfId="0" applyNumberFormat="1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8"/>
    </xf>
    <xf numFmtId="0" fontId="9" fillId="0" borderId="0" xfId="0" applyFont="1" applyAlignment="1">
      <alignment horizontal="left" vertical="center" indent="5"/>
    </xf>
    <xf numFmtId="0" fontId="9" fillId="0" borderId="0" xfId="0" applyFont="1"/>
    <xf numFmtId="0" fontId="6" fillId="0" borderId="0" xfId="0" applyFont="1" applyAlignment="1">
      <alignment vertical="center"/>
    </xf>
    <xf numFmtId="1" fontId="10" fillId="0" borderId="1" xfId="0" applyNumberFormat="1" applyFont="1" applyFill="1" applyBorder="1" applyAlignment="1">
      <alignment horizontal="right" indent="1"/>
    </xf>
    <xf numFmtId="1" fontId="10" fillId="3" borderId="1" xfId="0" applyNumberFormat="1" applyFont="1" applyFill="1" applyBorder="1" applyAlignment="1">
      <alignment horizontal="right" indent="1"/>
    </xf>
    <xf numFmtId="164" fontId="10" fillId="0" borderId="1" xfId="0" applyNumberFormat="1" applyFont="1" applyFill="1" applyBorder="1" applyAlignment="1">
      <alignment horizontal="right" indent="1"/>
    </xf>
    <xf numFmtId="164" fontId="10" fillId="3" borderId="1" xfId="0" applyNumberFormat="1" applyFont="1" applyFill="1" applyBorder="1" applyAlignment="1">
      <alignment horizontal="right" indent="1"/>
    </xf>
    <xf numFmtId="165" fontId="4" fillId="0" borderId="0" xfId="0" applyNumberFormat="1" applyFont="1"/>
    <xf numFmtId="165" fontId="6" fillId="0" borderId="0" xfId="0" applyNumberFormat="1" applyFont="1" applyAlignment="1">
      <alignment vertical="center"/>
    </xf>
    <xf numFmtId="165" fontId="10" fillId="0" borderId="1" xfId="0" applyNumberFormat="1" applyFont="1" applyFill="1" applyBorder="1" applyAlignment="1">
      <alignment horizontal="right" indent="1"/>
    </xf>
    <xf numFmtId="165" fontId="8" fillId="0" borderId="0" xfId="0" applyNumberFormat="1" applyFont="1" applyFill="1"/>
    <xf numFmtId="3" fontId="10" fillId="0" borderId="1" xfId="0" applyNumberFormat="1" applyFont="1" applyFill="1" applyBorder="1" applyAlignment="1">
      <alignment horizontal="right" indent="1"/>
    </xf>
    <xf numFmtId="9" fontId="4" fillId="0" borderId="0" xfId="0" applyNumberFormat="1" applyFont="1" applyAlignment="1">
      <alignment horizontal="center"/>
    </xf>
    <xf numFmtId="165" fontId="10" fillId="0" borderId="1" xfId="1" applyNumberFormat="1" applyFont="1" applyFill="1" applyBorder="1" applyAlignment="1">
      <alignment horizontal="right" indent="1"/>
    </xf>
    <xf numFmtId="165" fontId="4" fillId="0" borderId="1" xfId="0" applyNumberFormat="1" applyFont="1" applyFill="1" applyBorder="1"/>
    <xf numFmtId="164" fontId="10" fillId="4" borderId="1" xfId="0" applyNumberFormat="1" applyFont="1" applyFill="1" applyBorder="1" applyAlignment="1">
      <alignment horizontal="right" indent="1"/>
    </xf>
    <xf numFmtId="3" fontId="10" fillId="4" borderId="1" xfId="0" applyNumberFormat="1" applyFont="1" applyFill="1" applyBorder="1" applyAlignment="1">
      <alignment horizontal="right" indent="1"/>
    </xf>
    <xf numFmtId="165" fontId="10" fillId="4" borderId="1" xfId="0" applyNumberFormat="1" applyFont="1" applyFill="1" applyBorder="1" applyAlignment="1">
      <alignment horizontal="right" indent="1"/>
    </xf>
    <xf numFmtId="1" fontId="10" fillId="4" borderId="1" xfId="0" applyNumberFormat="1" applyFont="1" applyFill="1" applyBorder="1" applyAlignment="1">
      <alignment horizontal="right" indent="1"/>
    </xf>
    <xf numFmtId="165" fontId="10" fillId="4" borderId="1" xfId="1" applyNumberFormat="1" applyFont="1" applyFill="1" applyBorder="1" applyAlignment="1">
      <alignment horizontal="right" indent="1"/>
    </xf>
    <xf numFmtId="165" fontId="2" fillId="4" borderId="1" xfId="2" applyNumberFormat="1" applyFont="1" applyFill="1" applyBorder="1" applyAlignment="1">
      <alignment horizontal="right" indent="1"/>
    </xf>
    <xf numFmtId="165" fontId="14" fillId="4" borderId="1" xfId="0" applyNumberFormat="1" applyFont="1" applyFill="1" applyBorder="1" applyAlignment="1">
      <alignment horizontal="right" indent="1"/>
    </xf>
    <xf numFmtId="3" fontId="14" fillId="4" borderId="1" xfId="0" applyNumberFormat="1" applyFont="1" applyFill="1" applyBorder="1" applyAlignment="1">
      <alignment horizontal="right" indent="1"/>
    </xf>
    <xf numFmtId="165" fontId="1" fillId="4" borderId="1" xfId="2" applyNumberFormat="1" applyFont="1" applyFill="1" applyBorder="1" applyAlignment="1">
      <alignment horizontal="right" indent="1"/>
    </xf>
    <xf numFmtId="165" fontId="9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right" indent="1"/>
    </xf>
    <xf numFmtId="3" fontId="4" fillId="0" borderId="1" xfId="0" applyNumberFormat="1" applyFont="1" applyFill="1" applyBorder="1"/>
    <xf numFmtId="1" fontId="10" fillId="6" borderId="1" xfId="0" applyNumberFormat="1" applyFont="1" applyFill="1" applyBorder="1" applyAlignment="1">
      <alignment horizontal="right" indent="1"/>
    </xf>
    <xf numFmtId="164" fontId="10" fillId="6" borderId="1" xfId="0" applyNumberFormat="1" applyFont="1" applyFill="1" applyBorder="1" applyAlignment="1">
      <alignment horizontal="right" indent="1"/>
    </xf>
    <xf numFmtId="0" fontId="15" fillId="0" borderId="0" xfId="0" applyFont="1"/>
    <xf numFmtId="0" fontId="4" fillId="4" borderId="1" xfId="0" applyFont="1" applyFill="1" applyBorder="1"/>
    <xf numFmtId="164" fontId="4" fillId="4" borderId="1" xfId="0" applyNumberFormat="1" applyFont="1" applyFill="1" applyBorder="1"/>
    <xf numFmtId="4" fontId="1" fillId="4" borderId="1" xfId="2" applyNumberFormat="1" applyFont="1" applyFill="1" applyBorder="1" applyAlignment="1">
      <alignment horizontal="right" indent="1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04C3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8"/>
  <sheetViews>
    <sheetView tabSelected="1" zoomScale="85" zoomScaleNormal="85" workbookViewId="0">
      <selection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0" customWidth="1"/>
    <col min="15" max="16384" width="9.140625" style="1"/>
  </cols>
  <sheetData>
    <row r="1" spans="1:19" ht="20.25" x14ac:dyDescent="0.3">
      <c r="A1" s="2" t="s">
        <v>21</v>
      </c>
      <c r="E1" s="4" t="s">
        <v>139</v>
      </c>
      <c r="F1" s="4" t="s">
        <v>136</v>
      </c>
      <c r="G1" s="4" t="s">
        <v>135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36</v>
      </c>
      <c r="Q1" s="4" t="s">
        <v>37</v>
      </c>
      <c r="R1" s="4" t="s">
        <v>38</v>
      </c>
      <c r="S1" s="4" t="s">
        <v>39</v>
      </c>
    </row>
    <row r="2" spans="1:19" ht="6.75" customHeight="1" x14ac:dyDescent="0.25"/>
    <row r="3" spans="1:19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9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</row>
    <row r="5" spans="1:19" x14ac:dyDescent="0.25">
      <c r="A5" s="48">
        <v>1</v>
      </c>
      <c r="B5" s="1" t="s">
        <v>40</v>
      </c>
      <c r="C5" s="1" t="s">
        <v>41</v>
      </c>
      <c r="D5" s="3" t="s">
        <v>133</v>
      </c>
      <c r="E5" s="34">
        <v>19852.409</v>
      </c>
      <c r="F5" s="34">
        <v>20334.793000000001</v>
      </c>
      <c r="G5" s="34">
        <v>20712.663</v>
      </c>
      <c r="H5" s="34">
        <v>21328.182000000001</v>
      </c>
      <c r="I5" s="34">
        <v>21768.476999999999</v>
      </c>
      <c r="J5" s="34">
        <v>22777.768</v>
      </c>
      <c r="K5" s="34">
        <v>23860.287754637891</v>
      </c>
      <c r="L5" s="39">
        <v>24616.335201512953</v>
      </c>
      <c r="M5" s="39">
        <v>25353.523113608786</v>
      </c>
      <c r="N5" s="39">
        <v>26085.515900718819</v>
      </c>
      <c r="O5" s="39">
        <v>26850.610262973601</v>
      </c>
      <c r="P5" s="39">
        <v>27602.427350336864</v>
      </c>
      <c r="Q5" s="39">
        <v>28361.49410247113</v>
      </c>
      <c r="R5" s="39">
        <v>29127.254443237849</v>
      </c>
      <c r="S5" s="39">
        <v>29899.126685983651</v>
      </c>
    </row>
    <row r="6" spans="1:19" x14ac:dyDescent="0.25">
      <c r="A6" s="48">
        <v>2</v>
      </c>
      <c r="B6" s="1" t="s">
        <v>42</v>
      </c>
      <c r="C6" s="1" t="s">
        <v>43</v>
      </c>
      <c r="D6" s="3" t="s">
        <v>133</v>
      </c>
      <c r="E6" s="34">
        <v>21885.613999999994</v>
      </c>
      <c r="F6" s="34">
        <v>22786.587</v>
      </c>
      <c r="G6" s="34">
        <v>23618.164000000008</v>
      </c>
      <c r="H6" s="34">
        <v>24320.323999999993</v>
      </c>
      <c r="I6" s="34">
        <v>25037.680999999997</v>
      </c>
      <c r="J6" s="34">
        <v>27033.055999999997</v>
      </c>
      <c r="K6" s="34">
        <v>29423.61892872414</v>
      </c>
      <c r="L6" s="39">
        <v>31292.658553207832</v>
      </c>
      <c r="M6" s="39">
        <v>33130.230253290239</v>
      </c>
      <c r="N6" s="39">
        <v>34949.673097723622</v>
      </c>
      <c r="O6" s="39">
        <v>36861.450687742734</v>
      </c>
    </row>
    <row r="7" spans="1:19" x14ac:dyDescent="0.25">
      <c r="A7" s="48">
        <v>3</v>
      </c>
      <c r="B7" s="1" t="s">
        <v>44</v>
      </c>
      <c r="C7" s="1" t="s">
        <v>45</v>
      </c>
      <c r="D7" s="3" t="s">
        <v>46</v>
      </c>
      <c r="E7" s="32">
        <v>4.0346283749703531</v>
      </c>
      <c r="F7" s="32">
        <v>2.429851208485573</v>
      </c>
      <c r="G7" s="32">
        <v>1.8582436516565508</v>
      </c>
      <c r="H7" s="32">
        <v>2.9717038316125866</v>
      </c>
      <c r="I7" s="32">
        <v>2.0643812960710761</v>
      </c>
      <c r="J7" s="32">
        <v>4.6364796214269006</v>
      </c>
      <c r="K7" s="32">
        <v>4.7525277921782703</v>
      </c>
      <c r="L7" s="40">
        <v>3.1686434574876614</v>
      </c>
      <c r="M7" s="40">
        <v>2.9947102444823912</v>
      </c>
      <c r="N7" s="40">
        <v>2.8871442593204222</v>
      </c>
      <c r="O7" s="40">
        <v>2.933023694707515</v>
      </c>
      <c r="P7" s="53">
        <v>2.8</v>
      </c>
      <c r="Q7" s="54">
        <v>2.75</v>
      </c>
      <c r="R7" s="53">
        <v>2.7</v>
      </c>
      <c r="S7" s="54">
        <v>2.65</v>
      </c>
    </row>
    <row r="8" spans="1:19" x14ac:dyDescent="0.25">
      <c r="A8" s="48">
        <v>4</v>
      </c>
      <c r="B8" s="1" t="s">
        <v>47</v>
      </c>
      <c r="C8" s="1" t="s">
        <v>48</v>
      </c>
      <c r="D8" s="3" t="s">
        <v>46</v>
      </c>
      <c r="E8" s="32">
        <v>7.796234817706079</v>
      </c>
      <c r="F8" s="32">
        <v>4.1167455533459361</v>
      </c>
      <c r="G8" s="32">
        <v>3.6494099072665023</v>
      </c>
      <c r="H8" s="32">
        <v>2.9729660612061224</v>
      </c>
      <c r="I8" s="32">
        <v>2.9496194211886575</v>
      </c>
      <c r="J8" s="32">
        <v>7.9694880688031731</v>
      </c>
      <c r="K8" s="32">
        <v>8.8431101860039263</v>
      </c>
      <c r="L8" s="40">
        <v>6.352174520106658</v>
      </c>
      <c r="M8" s="40">
        <v>5.8722134361256906</v>
      </c>
      <c r="N8" s="40">
        <v>5.4917905203894151</v>
      </c>
      <c r="O8" s="40">
        <v>5.4700871870061434</v>
      </c>
    </row>
    <row r="9" spans="1:19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</row>
    <row r="10" spans="1:19" x14ac:dyDescent="0.25">
      <c r="A10" s="48">
        <f>A8+1</f>
        <v>5</v>
      </c>
      <c r="B10" s="1" t="s">
        <v>2</v>
      </c>
      <c r="C10" s="1" t="s">
        <v>3</v>
      </c>
      <c r="D10" s="3" t="s">
        <v>133</v>
      </c>
      <c r="E10" s="34">
        <v>12153.052</v>
      </c>
      <c r="F10" s="34">
        <v>12766.031000000001</v>
      </c>
      <c r="G10" s="34">
        <v>12942.432000000001</v>
      </c>
      <c r="H10" s="34">
        <v>13266.218000000001</v>
      </c>
      <c r="I10" s="34">
        <v>13453.897999999999</v>
      </c>
      <c r="J10" s="34">
        <v>14010.228999999999</v>
      </c>
      <c r="K10" s="34">
        <v>14659.826109364007</v>
      </c>
      <c r="L10" s="39">
        <v>15283.676774412881</v>
      </c>
      <c r="M10" s="39">
        <v>15837.17529427214</v>
      </c>
      <c r="N10" s="39">
        <v>16411.0410959127</v>
      </c>
      <c r="O10" s="39">
        <v>17005.70113340488</v>
      </c>
    </row>
    <row r="11" spans="1:19" x14ac:dyDescent="0.25">
      <c r="A11" s="48">
        <f>A10+1</f>
        <v>6</v>
      </c>
      <c r="B11" s="1" t="s">
        <v>51</v>
      </c>
      <c r="C11" s="1" t="s">
        <v>4</v>
      </c>
      <c r="D11" s="3" t="s">
        <v>133</v>
      </c>
      <c r="E11" s="34">
        <v>3404.4140000000002</v>
      </c>
      <c r="F11" s="34">
        <v>3460.2170000000001</v>
      </c>
      <c r="G11" s="34">
        <v>3524.556</v>
      </c>
      <c r="H11" s="34">
        <v>3590.4360000000001</v>
      </c>
      <c r="I11" s="34">
        <v>3730.5659999999998</v>
      </c>
      <c r="J11" s="34">
        <v>3884.616</v>
      </c>
      <c r="K11" s="34">
        <v>4038.9071832935597</v>
      </c>
      <c r="L11" s="39">
        <v>4182.5720265434647</v>
      </c>
      <c r="M11" s="39">
        <v>4307.3078994600965</v>
      </c>
      <c r="N11" s="39">
        <v>4435.7955517371438</v>
      </c>
      <c r="O11" s="39">
        <v>4568.1160102990025</v>
      </c>
    </row>
    <row r="12" spans="1:19" x14ac:dyDescent="0.25">
      <c r="A12" s="48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34">
        <v>5173.5819999999985</v>
      </c>
      <c r="F12" s="34">
        <v>4906.1419999999989</v>
      </c>
      <c r="G12" s="34">
        <v>4479.786000000001</v>
      </c>
      <c r="H12" s="34">
        <v>4585.3769999999977</v>
      </c>
      <c r="I12" s="34">
        <v>4705.9309999999987</v>
      </c>
      <c r="J12" s="34">
        <v>5377.7370000000019</v>
      </c>
      <c r="K12" s="34">
        <v>6317.39638311005</v>
      </c>
      <c r="L12" s="39">
        <v>6735.226069047957</v>
      </c>
      <c r="M12" s="39">
        <v>7045.414533300609</v>
      </c>
      <c r="N12" s="39">
        <v>7325.7356484159973</v>
      </c>
      <c r="O12" s="39">
        <v>7632.2268051023957</v>
      </c>
    </row>
    <row r="13" spans="1:19" x14ac:dyDescent="0.25">
      <c r="A13" s="48">
        <f t="shared" si="0"/>
        <v>8</v>
      </c>
      <c r="B13" s="1" t="s">
        <v>53</v>
      </c>
      <c r="C13" s="1" t="s">
        <v>6</v>
      </c>
      <c r="D13" s="3" t="s">
        <v>133</v>
      </c>
      <c r="E13" s="34">
        <v>4934.6409999999996</v>
      </c>
      <c r="F13" s="34">
        <v>4637.0050000000001</v>
      </c>
      <c r="G13" s="34">
        <v>4639.71</v>
      </c>
      <c r="H13" s="34">
        <v>4617.2179999999998</v>
      </c>
      <c r="I13" s="34">
        <v>4231.1980000000003</v>
      </c>
      <c r="J13" s="34">
        <v>4785.424</v>
      </c>
      <c r="K13" s="34">
        <v>5559.39638311005</v>
      </c>
      <c r="L13" s="39">
        <v>5985.226069047957</v>
      </c>
      <c r="M13" s="39">
        <v>6345.414533300609</v>
      </c>
      <c r="N13" s="39">
        <v>6665.7356484159973</v>
      </c>
      <c r="O13" s="39">
        <v>7002.2268051023957</v>
      </c>
    </row>
    <row r="14" spans="1:19" x14ac:dyDescent="0.25">
      <c r="A14" s="48">
        <f t="shared" si="0"/>
        <v>9</v>
      </c>
      <c r="B14" s="1" t="s">
        <v>54</v>
      </c>
      <c r="C14" s="1" t="s">
        <v>7</v>
      </c>
      <c r="D14" s="3" t="s">
        <v>133</v>
      </c>
      <c r="E14" s="34">
        <v>238.94099999999889</v>
      </c>
      <c r="F14" s="34">
        <v>269.13699999999881</v>
      </c>
      <c r="G14" s="34">
        <v>-159.92399999999907</v>
      </c>
      <c r="H14" s="34">
        <v>-31.841000000002168</v>
      </c>
      <c r="I14" s="34">
        <v>474.73299999999836</v>
      </c>
      <c r="J14" s="34">
        <v>592.31300000000192</v>
      </c>
      <c r="K14" s="34">
        <v>758</v>
      </c>
      <c r="L14" s="39">
        <v>750</v>
      </c>
      <c r="M14" s="39">
        <v>700</v>
      </c>
      <c r="N14" s="39">
        <v>660</v>
      </c>
      <c r="O14" s="39">
        <v>630</v>
      </c>
    </row>
    <row r="15" spans="1:19" x14ac:dyDescent="0.25">
      <c r="A15" s="48">
        <f t="shared" si="0"/>
        <v>10</v>
      </c>
      <c r="B15" s="1" t="s">
        <v>8</v>
      </c>
      <c r="C15" s="1" t="s">
        <v>9</v>
      </c>
      <c r="D15" s="3" t="s">
        <v>133</v>
      </c>
      <c r="E15" s="34">
        <v>11839.004000000001</v>
      </c>
      <c r="F15" s="34">
        <v>11966.596</v>
      </c>
      <c r="G15" s="34">
        <v>12682.316999999999</v>
      </c>
      <c r="H15" s="34">
        <v>13077.263000000001</v>
      </c>
      <c r="I15" s="34">
        <v>13652.894</v>
      </c>
      <c r="J15" s="34">
        <v>14504.56</v>
      </c>
      <c r="K15" s="34">
        <v>14863.362265422054</v>
      </c>
      <c r="L15" s="39">
        <v>15344.4871084312</v>
      </c>
      <c r="M15" s="39">
        <v>15978.811860627198</v>
      </c>
      <c r="N15" s="39">
        <v>16611.152711365405</v>
      </c>
      <c r="O15" s="39">
        <v>17258.987667108653</v>
      </c>
    </row>
    <row r="16" spans="1:19" x14ac:dyDescent="0.25">
      <c r="A16" s="48">
        <f t="shared" si="0"/>
        <v>11</v>
      </c>
      <c r="B16" s="1" t="s">
        <v>10</v>
      </c>
      <c r="C16" s="1" t="s">
        <v>11</v>
      </c>
      <c r="D16" s="3" t="s">
        <v>133</v>
      </c>
      <c r="E16" s="34">
        <v>12717.643</v>
      </c>
      <c r="F16" s="34">
        <v>12764.192999999999</v>
      </c>
      <c r="G16" s="34">
        <v>12916.428</v>
      </c>
      <c r="H16" s="34">
        <v>13191.111999999999</v>
      </c>
      <c r="I16" s="34">
        <v>13774.812</v>
      </c>
      <c r="J16" s="34">
        <v>14999.374</v>
      </c>
      <c r="K16" s="34">
        <v>16019.204186551779</v>
      </c>
      <c r="L16" s="39">
        <v>16929.626776922549</v>
      </c>
      <c r="M16" s="39">
        <v>17815.186474051257</v>
      </c>
      <c r="N16" s="39">
        <v>18698.209106712427</v>
      </c>
      <c r="O16" s="39">
        <v>19614.421352941335</v>
      </c>
    </row>
    <row r="17" spans="1:15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</row>
    <row r="18" spans="1:15" x14ac:dyDescent="0.25">
      <c r="A18" s="48">
        <f>A16+1</f>
        <v>12</v>
      </c>
      <c r="B18" s="1" t="s">
        <v>2</v>
      </c>
      <c r="C18" s="1" t="s">
        <v>3</v>
      </c>
      <c r="D18" s="3" t="s">
        <v>46</v>
      </c>
      <c r="E18" s="32">
        <v>3.1551785749147188</v>
      </c>
      <c r="F18" s="32">
        <v>5.0438276739044774</v>
      </c>
      <c r="G18" s="32">
        <v>1.3817998718630653</v>
      </c>
      <c r="H18" s="32">
        <v>2.5017400130052936</v>
      </c>
      <c r="I18" s="32">
        <v>1.4147212114258734</v>
      </c>
      <c r="J18" s="32">
        <v>4.1350915548787448</v>
      </c>
      <c r="K18" s="32">
        <v>4.6365916600221713</v>
      </c>
      <c r="L18" s="40">
        <v>4.2555120394667467</v>
      </c>
      <c r="M18" s="40">
        <v>3.6215010826838201</v>
      </c>
      <c r="N18" s="40">
        <v>3.6235363376202034</v>
      </c>
      <c r="O18" s="40">
        <v>3.6235363376202034</v>
      </c>
    </row>
    <row r="19" spans="1:15" x14ac:dyDescent="0.25">
      <c r="A19" s="48">
        <f>A18+1</f>
        <v>13</v>
      </c>
      <c r="B19" s="1" t="s">
        <v>51</v>
      </c>
      <c r="C19" s="1" t="s">
        <v>4</v>
      </c>
      <c r="D19" s="3" t="s">
        <v>46</v>
      </c>
      <c r="E19" s="32">
        <v>0.28783586374179215</v>
      </c>
      <c r="F19" s="32">
        <v>1.639136720739609</v>
      </c>
      <c r="G19" s="32">
        <v>1.8593920554693444</v>
      </c>
      <c r="H19" s="32">
        <v>1.8691716062959385</v>
      </c>
      <c r="I19" s="32">
        <v>3.9028686209696906</v>
      </c>
      <c r="J19" s="32">
        <v>4.12940020361523</v>
      </c>
      <c r="K19" s="32">
        <v>3.9718516139963356</v>
      </c>
      <c r="L19" s="40">
        <v>3.5570226482093181</v>
      </c>
      <c r="M19" s="40">
        <v>2.9822767456252341</v>
      </c>
      <c r="N19" s="40">
        <v>2.9830152679160227</v>
      </c>
      <c r="O19" s="40">
        <v>2.9830152679160227</v>
      </c>
    </row>
    <row r="20" spans="1:15" x14ac:dyDescent="0.25">
      <c r="A20" s="48">
        <f t="shared" ref="A20:A24" si="1">A19+1</f>
        <v>14</v>
      </c>
      <c r="B20" s="1" t="s">
        <v>52</v>
      </c>
      <c r="C20" s="1" t="s">
        <v>5</v>
      </c>
      <c r="D20" s="3" t="s">
        <v>46</v>
      </c>
      <c r="E20" s="32">
        <v>-0.32356037404615012</v>
      </c>
      <c r="F20" s="32">
        <v>-5.1693391541875577</v>
      </c>
      <c r="G20" s="32">
        <v>-8.6902498949275824</v>
      </c>
      <c r="H20" s="32">
        <v>2.3570545557309419</v>
      </c>
      <c r="I20" s="32">
        <v>2.6290968005466375</v>
      </c>
      <c r="J20" s="32">
        <v>14.275729924641967</v>
      </c>
      <c r="K20" s="32">
        <v>17.473137550424056</v>
      </c>
      <c r="L20" s="40">
        <v>6.6139539234074451</v>
      </c>
      <c r="M20" s="40">
        <v>4.6054647768712265</v>
      </c>
      <c r="N20" s="40">
        <v>3.9787739073468664</v>
      </c>
      <c r="O20" s="40">
        <v>4.1837594392676314</v>
      </c>
    </row>
    <row r="21" spans="1:15" x14ac:dyDescent="0.25">
      <c r="A21" s="48">
        <f t="shared" si="1"/>
        <v>15</v>
      </c>
      <c r="B21" s="1" t="s">
        <v>53</v>
      </c>
      <c r="C21" s="1" t="s">
        <v>6</v>
      </c>
      <c r="D21" s="3" t="s">
        <v>46</v>
      </c>
      <c r="E21" s="32">
        <v>14.380228466500355</v>
      </c>
      <c r="F21" s="32">
        <v>-6.0315633903256449</v>
      </c>
      <c r="G21" s="32">
        <v>5.8335067570558508E-2</v>
      </c>
      <c r="H21" s="32">
        <v>-0.48477167754019668</v>
      </c>
      <c r="I21" s="32">
        <v>-8.3604456189852794</v>
      </c>
      <c r="J21" s="32">
        <v>13.098559793231136</v>
      </c>
      <c r="K21" s="32">
        <v>16.173538292741661</v>
      </c>
      <c r="L21" s="40">
        <v>7.6596388635215229</v>
      </c>
      <c r="M21" s="40">
        <v>6.0179592232168622</v>
      </c>
      <c r="N21" s="40">
        <v>5.0480723274161088</v>
      </c>
      <c r="O21" s="40">
        <v>5.0480723274161088</v>
      </c>
    </row>
    <row r="22" spans="1:15" x14ac:dyDescent="0.25">
      <c r="A22" s="48">
        <f t="shared" si="1"/>
        <v>16</v>
      </c>
      <c r="B22" s="1" t="s">
        <v>54</v>
      </c>
      <c r="C22" s="1" t="s">
        <v>57</v>
      </c>
      <c r="D22" s="3" t="s">
        <v>58</v>
      </c>
      <c r="E22" s="32" t="s">
        <v>58</v>
      </c>
      <c r="F22" s="32" t="s">
        <v>58</v>
      </c>
      <c r="G22" s="32" t="s">
        <v>58</v>
      </c>
      <c r="H22" s="32" t="s">
        <v>58</v>
      </c>
      <c r="I22" s="32" t="s">
        <v>58</v>
      </c>
      <c r="J22" s="32" t="s">
        <v>58</v>
      </c>
      <c r="K22" s="32" t="s">
        <v>58</v>
      </c>
      <c r="L22" s="40" t="s">
        <v>58</v>
      </c>
      <c r="M22" s="40" t="s">
        <v>58</v>
      </c>
      <c r="N22" s="40" t="s">
        <v>58</v>
      </c>
      <c r="O22" s="40" t="s">
        <v>58</v>
      </c>
    </row>
    <row r="23" spans="1:15" x14ac:dyDescent="0.25">
      <c r="A23" s="48">
        <f t="shared" si="1"/>
        <v>17</v>
      </c>
      <c r="B23" s="1" t="s">
        <v>8</v>
      </c>
      <c r="C23" s="1" t="s">
        <v>9</v>
      </c>
      <c r="D23" s="3" t="s">
        <v>46</v>
      </c>
      <c r="E23" s="32">
        <v>9.7791093735786649</v>
      </c>
      <c r="F23" s="32">
        <v>1.0777257951766872</v>
      </c>
      <c r="G23" s="32">
        <v>5.9809907512545779</v>
      </c>
      <c r="H23" s="32">
        <v>3.1141470442664465</v>
      </c>
      <c r="I23" s="32">
        <v>4.4017696975276799</v>
      </c>
      <c r="J23" s="32">
        <v>6.2379888102844561</v>
      </c>
      <c r="K23" s="32">
        <v>2.4737204397931034</v>
      </c>
      <c r="L23" s="40">
        <v>3.2369852420836676</v>
      </c>
      <c r="M23" s="40">
        <v>4.1338934805286609</v>
      </c>
      <c r="N23" s="40">
        <v>3.9573708999999901</v>
      </c>
      <c r="O23" s="40">
        <v>3.8999999999999924</v>
      </c>
    </row>
    <row r="24" spans="1:15" x14ac:dyDescent="0.25">
      <c r="A24" s="48">
        <f t="shared" si="1"/>
        <v>18</v>
      </c>
      <c r="B24" s="1" t="s">
        <v>10</v>
      </c>
      <c r="C24" s="1" t="s">
        <v>11</v>
      </c>
      <c r="D24" s="3" t="s">
        <v>46</v>
      </c>
      <c r="E24" s="32">
        <v>5.3811348552625926</v>
      </c>
      <c r="F24" s="32">
        <v>0.36602694382912304</v>
      </c>
      <c r="G24" s="32">
        <v>1.19267234520819</v>
      </c>
      <c r="H24" s="32">
        <v>2.1266251009954162</v>
      </c>
      <c r="I24" s="32">
        <v>4.4249491627392779</v>
      </c>
      <c r="J24" s="32">
        <v>8.8898636148355479</v>
      </c>
      <c r="K24" s="32">
        <v>6.7991516616078718</v>
      </c>
      <c r="L24" s="40">
        <v>5.6833197190599316</v>
      </c>
      <c r="M24" s="40">
        <v>5.2308282326450906</v>
      </c>
      <c r="N24" s="40">
        <v>4.9565724947495671</v>
      </c>
      <c r="O24" s="40">
        <v>4.8999999999999932</v>
      </c>
    </row>
    <row r="25" spans="1:15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</row>
    <row r="26" spans="1:15" x14ac:dyDescent="0.25">
      <c r="A26" s="48">
        <f>A24+1</f>
        <v>19</v>
      </c>
      <c r="B26" s="1" t="s">
        <v>2</v>
      </c>
      <c r="C26" s="1" t="s">
        <v>3</v>
      </c>
      <c r="D26" s="3" t="s">
        <v>133</v>
      </c>
      <c r="E26" s="34">
        <v>13331.181</v>
      </c>
      <c r="F26" s="34">
        <v>14039.43</v>
      </c>
      <c r="G26" s="34">
        <v>14468.681</v>
      </c>
      <c r="H26" s="34">
        <v>14678.594999999999</v>
      </c>
      <c r="I26" s="34">
        <v>15045.034</v>
      </c>
      <c r="J26" s="34">
        <v>16151.556</v>
      </c>
      <c r="K26" s="34">
        <v>17339.849078619765</v>
      </c>
      <c r="L26" s="39">
        <v>18529.692154880438</v>
      </c>
      <c r="M26" s="39">
        <v>19623.161550338937</v>
      </c>
      <c r="N26" s="39">
        <v>20761.232432439196</v>
      </c>
      <c r="O26" s="39">
        <v>21943.79369844175</v>
      </c>
    </row>
    <row r="27" spans="1:15" x14ac:dyDescent="0.25">
      <c r="A27" s="48">
        <f>A26+1</f>
        <v>20</v>
      </c>
      <c r="B27" s="1" t="s">
        <v>51</v>
      </c>
      <c r="C27" s="1" t="s">
        <v>4</v>
      </c>
      <c r="D27" s="3" t="s">
        <v>133</v>
      </c>
      <c r="E27" s="34">
        <v>3799.1370000000002</v>
      </c>
      <c r="F27" s="34">
        <v>4021.8020000000001</v>
      </c>
      <c r="G27" s="34">
        <v>4135.5950000000003</v>
      </c>
      <c r="H27" s="34">
        <v>4358.3909999999996</v>
      </c>
      <c r="I27" s="34">
        <v>4514.4110000000001</v>
      </c>
      <c r="J27" s="34">
        <v>4853.2749999999996</v>
      </c>
      <c r="K27" s="34">
        <v>5237.3484264274293</v>
      </c>
      <c r="L27" s="39">
        <v>5594.4526614655078</v>
      </c>
      <c r="M27" s="39">
        <v>5911.5586442312333</v>
      </c>
      <c r="N27" s="39">
        <v>6228.5401492086085</v>
      </c>
      <c r="O27" s="39">
        <v>6562.5184025132257</v>
      </c>
    </row>
    <row r="28" spans="1:15" x14ac:dyDescent="0.25">
      <c r="A28" s="48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34">
        <v>5728.5130000000008</v>
      </c>
      <c r="F28" s="34">
        <v>5534.2219999999998</v>
      </c>
      <c r="G28" s="34">
        <v>5355.2750000000005</v>
      </c>
      <c r="H28" s="34">
        <v>5405.6229999999996</v>
      </c>
      <c r="I28" s="34">
        <v>5189.2389999999996</v>
      </c>
      <c r="J28" s="34">
        <v>6003.6810000000005</v>
      </c>
      <c r="K28" s="34">
        <v>7188.1206767037929</v>
      </c>
      <c r="L28" s="39">
        <v>7959.3978076820667</v>
      </c>
      <c r="M28" s="39">
        <v>8662.1575802895186</v>
      </c>
      <c r="N28" s="39">
        <v>9296.9473399822946</v>
      </c>
      <c r="O28" s="39">
        <v>9974.9772988586374</v>
      </c>
    </row>
    <row r="29" spans="1:15" x14ac:dyDescent="0.25">
      <c r="A29" s="48">
        <f t="shared" si="2"/>
        <v>22</v>
      </c>
      <c r="B29" s="1" t="s">
        <v>53</v>
      </c>
      <c r="C29" s="1" t="s">
        <v>6</v>
      </c>
      <c r="D29" s="3" t="s">
        <v>133</v>
      </c>
      <c r="E29" s="34">
        <v>5551.2340000000004</v>
      </c>
      <c r="F29" s="34">
        <v>5291.0259999999998</v>
      </c>
      <c r="G29" s="34">
        <v>5337.31</v>
      </c>
      <c r="H29" s="34">
        <v>5384.46</v>
      </c>
      <c r="I29" s="34">
        <v>4915.1469999999999</v>
      </c>
      <c r="J29" s="34">
        <v>5650.6850000000004</v>
      </c>
      <c r="K29" s="34">
        <v>6715.5865184295844</v>
      </c>
      <c r="L29" s="39">
        <v>7398.3414192298396</v>
      </c>
      <c r="M29" s="39">
        <v>8007.5917937619215</v>
      </c>
      <c r="N29" s="39">
        <v>8574.8677680442779</v>
      </c>
      <c r="O29" s="39">
        <v>9182.3308596630432</v>
      </c>
    </row>
    <row r="30" spans="1:15" x14ac:dyDescent="0.25">
      <c r="A30" s="48">
        <f t="shared" si="2"/>
        <v>23</v>
      </c>
      <c r="B30" s="1" t="s">
        <v>54</v>
      </c>
      <c r="C30" s="1" t="s">
        <v>57</v>
      </c>
      <c r="D30" s="3" t="s">
        <v>133</v>
      </c>
      <c r="E30" s="34">
        <v>177.279</v>
      </c>
      <c r="F30" s="34">
        <v>243.196</v>
      </c>
      <c r="G30" s="34">
        <v>17.965</v>
      </c>
      <c r="H30" s="34">
        <v>21.163</v>
      </c>
      <c r="I30" s="34">
        <v>274.09199999999998</v>
      </c>
      <c r="J30" s="34">
        <v>352.99599999999998</v>
      </c>
      <c r="K30" s="34">
        <v>472.53415827420883</v>
      </c>
      <c r="L30" s="39">
        <v>561.05638845222677</v>
      </c>
      <c r="M30" s="39">
        <v>654.56578652759788</v>
      </c>
      <c r="N30" s="39">
        <v>722.07957193801587</v>
      </c>
      <c r="O30" s="39">
        <v>792.64643919559455</v>
      </c>
    </row>
    <row r="31" spans="1:15" x14ac:dyDescent="0.25">
      <c r="A31" s="48">
        <f t="shared" si="2"/>
        <v>24</v>
      </c>
      <c r="B31" s="1" t="s">
        <v>8</v>
      </c>
      <c r="C31" s="1" t="s">
        <v>9</v>
      </c>
      <c r="D31" s="3" t="s">
        <v>133</v>
      </c>
      <c r="E31" s="34">
        <v>13417.956</v>
      </c>
      <c r="F31" s="34">
        <v>13741.264999999999</v>
      </c>
      <c r="G31" s="34">
        <v>14345.879000000001</v>
      </c>
      <c r="H31" s="34">
        <v>14694.901</v>
      </c>
      <c r="I31" s="34">
        <v>15017.346</v>
      </c>
      <c r="J31" s="34">
        <v>16515.699000000001</v>
      </c>
      <c r="K31" s="34">
        <v>17499.675763483589</v>
      </c>
      <c r="L31" s="39">
        <v>18535.857265179406</v>
      </c>
      <c r="M31" s="39">
        <v>19881.173156031498</v>
      </c>
      <c r="N31" s="39">
        <v>21308.651209516589</v>
      </c>
      <c r="O31" s="39">
        <v>22848.158642101742</v>
      </c>
    </row>
    <row r="32" spans="1:15" x14ac:dyDescent="0.25">
      <c r="A32" s="48">
        <f t="shared" si="2"/>
        <v>25</v>
      </c>
      <c r="B32" s="1" t="s">
        <v>10</v>
      </c>
      <c r="C32" s="1" t="s">
        <v>11</v>
      </c>
      <c r="D32" s="3" t="s">
        <v>133</v>
      </c>
      <c r="E32" s="34">
        <v>14391.173000000001</v>
      </c>
      <c r="F32" s="34">
        <v>14550.132</v>
      </c>
      <c r="G32" s="34">
        <v>14687.266</v>
      </c>
      <c r="H32" s="34">
        <v>14817.186</v>
      </c>
      <c r="I32" s="34">
        <v>14728.349</v>
      </c>
      <c r="J32" s="34">
        <v>16491.154999999999</v>
      </c>
      <c r="K32" s="34">
        <v>17841.375016510439</v>
      </c>
      <c r="L32" s="39">
        <v>19326.741335999584</v>
      </c>
      <c r="M32" s="39">
        <v>20947.820677600943</v>
      </c>
      <c r="N32" s="39">
        <v>22645.698033423068</v>
      </c>
      <c r="O32" s="39">
        <v>24467.997354172618</v>
      </c>
    </row>
    <row r="33" spans="1:15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</row>
    <row r="34" spans="1:15" x14ac:dyDescent="0.25">
      <c r="A34" s="48">
        <f>A32+1</f>
        <v>26</v>
      </c>
      <c r="B34" s="1" t="s">
        <v>63</v>
      </c>
      <c r="C34" s="1" t="s">
        <v>64</v>
      </c>
      <c r="D34" s="3" t="s">
        <v>46</v>
      </c>
      <c r="E34" s="32">
        <v>3.615730095767745</v>
      </c>
      <c r="F34" s="32">
        <v>1.6468685626624762</v>
      </c>
      <c r="G34" s="32">
        <v>1.7584937066441881</v>
      </c>
      <c r="H34" s="32">
        <v>1.2258023772631077E-3</v>
      </c>
      <c r="I34" s="32">
        <v>0.86733306357842821</v>
      </c>
      <c r="J34" s="32">
        <v>3.1853216578339243</v>
      </c>
      <c r="K34" s="32">
        <v>3.9049963566903756</v>
      </c>
      <c r="L34" s="40">
        <v>3.0857545044011374</v>
      </c>
      <c r="M34" s="40">
        <v>2.7938359016816321</v>
      </c>
      <c r="N34" s="40">
        <v>2.531556570861909</v>
      </c>
      <c r="O34" s="40">
        <v>2.4647711698661254</v>
      </c>
    </row>
    <row r="35" spans="1:15" x14ac:dyDescent="0.25">
      <c r="A35" s="48">
        <f>A34+1</f>
        <v>27</v>
      </c>
      <c r="B35" s="17" t="s">
        <v>65</v>
      </c>
      <c r="C35" s="17" t="s">
        <v>66</v>
      </c>
      <c r="D35" s="18" t="s">
        <v>46</v>
      </c>
      <c r="E35" s="32">
        <v>3.3479370757350466</v>
      </c>
      <c r="F35" s="32">
        <v>0.25598594291578536</v>
      </c>
      <c r="G35" s="32">
        <v>1.6528287750360136</v>
      </c>
      <c r="H35" s="32">
        <v>-1.025273903482983</v>
      </c>
      <c r="I35" s="32">
        <v>1.0666066799767293</v>
      </c>
      <c r="J35" s="32">
        <v>3.0917924613676604</v>
      </c>
      <c r="K35" s="32">
        <v>2.6</v>
      </c>
      <c r="L35" s="40">
        <v>2.5</v>
      </c>
      <c r="M35" s="40">
        <v>2.1999999999999997</v>
      </c>
      <c r="N35" s="40">
        <v>2.1</v>
      </c>
      <c r="O35" s="40">
        <v>2</v>
      </c>
    </row>
    <row r="36" spans="1:15" x14ac:dyDescent="0.25">
      <c r="A36" s="48">
        <f t="shared" ref="A36:A41" si="3">A35+1</f>
        <v>28</v>
      </c>
      <c r="B36" s="17" t="s">
        <v>67</v>
      </c>
      <c r="C36" s="17" t="s">
        <v>68</v>
      </c>
      <c r="D36" s="18" t="s">
        <v>46</v>
      </c>
      <c r="E36" s="32">
        <v>2.4438745014633696</v>
      </c>
      <c r="F36" s="32">
        <v>4.1537145317375206</v>
      </c>
      <c r="G36" s="32">
        <v>0.95230421276566801</v>
      </c>
      <c r="H36" s="32">
        <v>3.4535535607119812</v>
      </c>
      <c r="I36" s="32">
        <v>-0.3109704235796471</v>
      </c>
      <c r="J36" s="32">
        <v>3.2429577810096504</v>
      </c>
      <c r="K36" s="32">
        <v>3.7912610582547295</v>
      </c>
      <c r="L36" s="40">
        <v>3.1493701523295874</v>
      </c>
      <c r="M36" s="40">
        <v>2.6081623878387061</v>
      </c>
      <c r="N36" s="40">
        <v>2.3101361235486322</v>
      </c>
      <c r="O36" s="40">
        <v>2.3101361235486322</v>
      </c>
    </row>
    <row r="37" spans="1:15" x14ac:dyDescent="0.25">
      <c r="A37" s="48">
        <f t="shared" si="3"/>
        <v>29</v>
      </c>
      <c r="B37" s="17" t="s">
        <v>69</v>
      </c>
      <c r="C37" s="17" t="s">
        <v>70</v>
      </c>
      <c r="D37" s="18" t="s">
        <v>46</v>
      </c>
      <c r="E37" s="32">
        <v>12.450885410730123</v>
      </c>
      <c r="F37" s="32">
        <v>1.8745952826640746</v>
      </c>
      <c r="G37" s="32">
        <v>5.976127700302186</v>
      </c>
      <c r="H37" s="32">
        <v>-1.3842694351583162</v>
      </c>
      <c r="I37" s="32">
        <v>-6.4621436501294625</v>
      </c>
      <c r="J37" s="32">
        <v>1.2418170192267155</v>
      </c>
      <c r="K37" s="32">
        <v>1.9199455337515445</v>
      </c>
      <c r="L37" s="40">
        <v>3.8605938554252361</v>
      </c>
      <c r="M37" s="40">
        <v>4.0378803813176916</v>
      </c>
      <c r="N37" s="40">
        <v>3.2213652472033516</v>
      </c>
      <c r="O37" s="40">
        <v>2.9844182870070597</v>
      </c>
    </row>
    <row r="38" spans="1:15" x14ac:dyDescent="0.25">
      <c r="A38" s="48">
        <f t="shared" si="3"/>
        <v>30</v>
      </c>
      <c r="B38" s="17" t="s">
        <v>71</v>
      </c>
      <c r="C38" s="17" t="s">
        <v>72</v>
      </c>
      <c r="D38" s="18" t="s">
        <v>46</v>
      </c>
      <c r="E38" s="32">
        <v>7.7958214475638812</v>
      </c>
      <c r="F38" s="32">
        <v>1.4304517683945193</v>
      </c>
      <c r="G38" s="32">
        <v>0.81595312179752</v>
      </c>
      <c r="H38" s="32">
        <v>1.3748403260851063</v>
      </c>
      <c r="I38" s="32">
        <v>-0.38806251435261174</v>
      </c>
      <c r="J38" s="32">
        <v>1.6500302852650179</v>
      </c>
      <c r="K38" s="32">
        <v>2.2999999999999998</v>
      </c>
      <c r="L38" s="40">
        <v>2.3287106543591873</v>
      </c>
      <c r="M38" s="40">
        <v>2.0911548237711304</v>
      </c>
      <c r="N38" s="40">
        <v>1.9383074408450667</v>
      </c>
      <c r="O38" s="40">
        <v>1.9383074408450667</v>
      </c>
    </row>
    <row r="39" spans="1:15" x14ac:dyDescent="0.25">
      <c r="A39" s="48">
        <f t="shared" si="3"/>
        <v>31</v>
      </c>
      <c r="B39" s="17" t="s">
        <v>73</v>
      </c>
      <c r="C39" s="17" t="s">
        <v>74</v>
      </c>
      <c r="D39" s="18" t="s">
        <v>58</v>
      </c>
      <c r="E39" s="32">
        <v>6.8347340501348839</v>
      </c>
      <c r="F39" s="32">
        <v>21.791338677231238</v>
      </c>
      <c r="G39" s="32">
        <v>-112.43170103376779</v>
      </c>
      <c r="H39" s="32">
        <v>491.66646604843095</v>
      </c>
      <c r="I39" s="32">
        <v>-186.86731637345656</v>
      </c>
      <c r="J39" s="32">
        <v>3.2218364641932453</v>
      </c>
      <c r="K39" s="32">
        <v>4.6033233657368804</v>
      </c>
      <c r="L39" s="40">
        <v>20</v>
      </c>
      <c r="M39" s="40">
        <v>25</v>
      </c>
      <c r="N39" s="40">
        <v>17</v>
      </c>
      <c r="O39" s="40">
        <v>15</v>
      </c>
    </row>
    <row r="40" spans="1:15" x14ac:dyDescent="0.25">
      <c r="A40" s="48">
        <f t="shared" si="3"/>
        <v>32</v>
      </c>
      <c r="B40" s="17" t="s">
        <v>75</v>
      </c>
      <c r="C40" s="17" t="s">
        <v>76</v>
      </c>
      <c r="D40" s="18" t="s">
        <v>46</v>
      </c>
      <c r="E40" s="32">
        <v>4.1257903257970128</v>
      </c>
      <c r="F40" s="32">
        <v>1.3175990676802343</v>
      </c>
      <c r="G40" s="32">
        <v>-1.4917796299592112</v>
      </c>
      <c r="H40" s="32">
        <v>-0.66066522170983433</v>
      </c>
      <c r="I40" s="32">
        <v>-2.1144327116140715</v>
      </c>
      <c r="J40" s="32">
        <v>3.5199209542290788</v>
      </c>
      <c r="K40" s="32">
        <v>3.4</v>
      </c>
      <c r="L40" s="40">
        <v>2.6</v>
      </c>
      <c r="M40" s="40">
        <v>3</v>
      </c>
      <c r="N40" s="40">
        <v>3.1</v>
      </c>
      <c r="O40" s="40">
        <v>3.2</v>
      </c>
    </row>
    <row r="41" spans="1:15" x14ac:dyDescent="0.25">
      <c r="A41" s="48">
        <f t="shared" si="3"/>
        <v>33</v>
      </c>
      <c r="B41" s="17" t="s">
        <v>77</v>
      </c>
      <c r="C41" s="17" t="s">
        <v>78</v>
      </c>
      <c r="D41" s="18" t="s">
        <v>46</v>
      </c>
      <c r="E41" s="32">
        <v>7.1164605325228649</v>
      </c>
      <c r="F41" s="32">
        <v>0.73583871200671069</v>
      </c>
      <c r="G41" s="32">
        <v>-0.24723052732036876</v>
      </c>
      <c r="H41" s="32">
        <v>-1.2161855976863762</v>
      </c>
      <c r="I41" s="32">
        <v>-4.811592432118232</v>
      </c>
      <c r="J41" s="32">
        <v>2.8275653681425013</v>
      </c>
      <c r="K41" s="32">
        <v>1.3</v>
      </c>
      <c r="L41" s="40">
        <v>2.5</v>
      </c>
      <c r="M41" s="40">
        <v>3</v>
      </c>
      <c r="N41" s="40">
        <v>3</v>
      </c>
      <c r="O41" s="40">
        <v>3</v>
      </c>
    </row>
    <row r="42" spans="1:15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</row>
    <row r="43" spans="1:15" x14ac:dyDescent="0.25">
      <c r="A43" s="48">
        <f>A41+1</f>
        <v>34</v>
      </c>
      <c r="B43" s="1" t="s">
        <v>2</v>
      </c>
      <c r="C43" s="1" t="s">
        <v>3</v>
      </c>
      <c r="D43" s="3" t="s">
        <v>46</v>
      </c>
      <c r="E43" s="32">
        <v>1.9479731718604376</v>
      </c>
      <c r="F43" s="32">
        <v>3.0876806940658992</v>
      </c>
      <c r="G43" s="32">
        <v>0.86748362769170706</v>
      </c>
      <c r="H43" s="32">
        <v>1.5632272875776558</v>
      </c>
      <c r="I43" s="32">
        <v>0.87996248344090888</v>
      </c>
      <c r="J43" s="32">
        <v>2.555672590232196</v>
      </c>
      <c r="K43" s="32">
        <v>2.8518909726537225</v>
      </c>
      <c r="L43" s="40">
        <v>2.6145982456880188</v>
      </c>
      <c r="M43" s="40">
        <v>2.2485009053063245</v>
      </c>
      <c r="N43" s="40">
        <v>2.2634558482033302</v>
      </c>
      <c r="O43" s="40">
        <v>2.279656035002152</v>
      </c>
    </row>
    <row r="44" spans="1:15" x14ac:dyDescent="0.25">
      <c r="A44" s="48">
        <f>A43+1</f>
        <v>35</v>
      </c>
      <c r="B44" s="1" t="s">
        <v>51</v>
      </c>
      <c r="C44" s="1" t="s">
        <v>4</v>
      </c>
      <c r="D44" s="3" t="s">
        <v>46</v>
      </c>
      <c r="E44" s="32">
        <v>5.1203980023374424E-2</v>
      </c>
      <c r="F44" s="32">
        <v>0.2810893126370726</v>
      </c>
      <c r="G44" s="32">
        <v>0.31639859820554667</v>
      </c>
      <c r="H44" s="32">
        <v>0.31806629596590152</v>
      </c>
      <c r="I44" s="32">
        <v>0.65701802432105605</v>
      </c>
      <c r="J44" s="32">
        <v>0.70767468022682833</v>
      </c>
      <c r="K44" s="32">
        <v>0.67737621743078558</v>
      </c>
      <c r="L44" s="40">
        <v>0.60210859452849463</v>
      </c>
      <c r="M44" s="40">
        <v>0.50671991543633654</v>
      </c>
      <c r="N44" s="40">
        <v>0.50678421180873345</v>
      </c>
      <c r="O44" s="40">
        <v>0.50725643711808754</v>
      </c>
    </row>
    <row r="45" spans="1:15" x14ac:dyDescent="0.25">
      <c r="A45" s="48">
        <f t="shared" ref="A45:A49" si="4">A44+1</f>
        <v>36</v>
      </c>
      <c r="B45" s="1" t="s">
        <v>52</v>
      </c>
      <c r="C45" s="1" t="s">
        <v>5</v>
      </c>
      <c r="D45" s="3" t="s">
        <v>46</v>
      </c>
      <c r="E45" s="32">
        <v>-8.8007331952985324E-2</v>
      </c>
      <c r="F45" s="32">
        <v>-1.3471412965549896</v>
      </c>
      <c r="G45" s="32">
        <v>-2.0966822725955336</v>
      </c>
      <c r="H45" s="32">
        <v>0.50978959103422317</v>
      </c>
      <c r="I45" s="32">
        <v>0.56523336119319112</v>
      </c>
      <c r="J45" s="32">
        <v>3.0861414879874358</v>
      </c>
      <c r="K45" s="32">
        <v>4.1253356479442953</v>
      </c>
      <c r="L45" s="40">
        <v>1.7511510767789924</v>
      </c>
      <c r="M45" s="40">
        <v>1.260091974347131</v>
      </c>
      <c r="N45" s="40">
        <v>1.105649553552275</v>
      </c>
      <c r="O45" s="40">
        <v>1.1173804635865041</v>
      </c>
    </row>
    <row r="46" spans="1:15" x14ac:dyDescent="0.25">
      <c r="A46" s="48">
        <f t="shared" si="4"/>
        <v>37</v>
      </c>
      <c r="B46" s="1" t="s">
        <v>53</v>
      </c>
      <c r="C46" s="1" t="s">
        <v>6</v>
      </c>
      <c r="D46" s="3" t="s">
        <v>46</v>
      </c>
      <c r="E46" s="32">
        <v>3.2511356870883903</v>
      </c>
      <c r="F46" s="32">
        <v>-1.499243744172303</v>
      </c>
      <c r="G46" s="32">
        <v>1.3302323756135256E-2</v>
      </c>
      <c r="H46" s="32">
        <v>-0.10859057572655036</v>
      </c>
      <c r="I46" s="32">
        <v>-1.8099057856876868</v>
      </c>
      <c r="J46" s="32">
        <v>2.5460026440986199</v>
      </c>
      <c r="K46" s="32">
        <v>3.397928994228276</v>
      </c>
      <c r="L46" s="40">
        <v>1.7846795911132116</v>
      </c>
      <c r="M46" s="40">
        <v>1.4632091304578676</v>
      </c>
      <c r="N46" s="40">
        <v>1.2634185540212046</v>
      </c>
      <c r="O46" s="40">
        <v>1.2899540034672119</v>
      </c>
    </row>
    <row r="47" spans="1:15" x14ac:dyDescent="0.25">
      <c r="A47" s="48">
        <f t="shared" si="4"/>
        <v>38</v>
      </c>
      <c r="B47" s="1" t="s">
        <v>54</v>
      </c>
      <c r="C47" s="1" t="s">
        <v>57</v>
      </c>
      <c r="D47" s="3" t="s">
        <v>46</v>
      </c>
      <c r="E47" s="32">
        <v>-3.3391430190413756</v>
      </c>
      <c r="F47" s="32">
        <v>0.1521024476173134</v>
      </c>
      <c r="G47" s="32">
        <v>-2.1099845963516688</v>
      </c>
      <c r="H47" s="32">
        <v>0.61838016676077356</v>
      </c>
      <c r="I47" s="32">
        <v>2.375139146880878</v>
      </c>
      <c r="J47" s="32">
        <v>0.54013884388881594</v>
      </c>
      <c r="K47" s="32">
        <v>0.72740665371601931</v>
      </c>
      <c r="L47" s="40">
        <v>-3.3528514334219217E-2</v>
      </c>
      <c r="M47" s="40">
        <v>-0.20311715611073655</v>
      </c>
      <c r="N47" s="40">
        <v>-0.15776900046892961</v>
      </c>
      <c r="O47" s="40">
        <v>-0.17257353988070778</v>
      </c>
    </row>
    <row r="48" spans="1:15" x14ac:dyDescent="0.25">
      <c r="A48" s="48">
        <f t="shared" si="4"/>
        <v>39</v>
      </c>
      <c r="B48" s="1" t="s">
        <v>8</v>
      </c>
      <c r="C48" s="1" t="s">
        <v>9</v>
      </c>
      <c r="D48" s="3" t="s">
        <v>46</v>
      </c>
      <c r="E48" s="32">
        <v>5.5266183400173752</v>
      </c>
      <c r="F48" s="32">
        <v>0.64270285787483072</v>
      </c>
      <c r="G48" s="32">
        <v>3.5196866769187198</v>
      </c>
      <c r="H48" s="32">
        <v>1.9067852356792603</v>
      </c>
      <c r="I48" s="32">
        <v>2.6989220178259905</v>
      </c>
      <c r="J48" s="32">
        <v>3.9123821110682155</v>
      </c>
      <c r="K48" s="32">
        <v>1.5752301341468302</v>
      </c>
      <c r="L48" s="40">
        <v>2.0164251494227021</v>
      </c>
      <c r="M48" s="40">
        <v>2.5768447943340118</v>
      </c>
      <c r="N48" s="40">
        <v>2.4940945994160124</v>
      </c>
      <c r="O48" s="40">
        <v>2.483504478918122</v>
      </c>
    </row>
    <row r="49" spans="1:26" x14ac:dyDescent="0.25">
      <c r="A49" s="48">
        <f t="shared" si="4"/>
        <v>40</v>
      </c>
      <c r="B49" s="1" t="s">
        <v>10</v>
      </c>
      <c r="C49" s="1" t="s">
        <v>11</v>
      </c>
      <c r="D49" s="3" t="s">
        <v>46</v>
      </c>
      <c r="E49" s="32">
        <v>-3.403159784977865</v>
      </c>
      <c r="F49" s="32">
        <v>-0.23448035953721713</v>
      </c>
      <c r="G49" s="32">
        <v>-0.74864297856388395</v>
      </c>
      <c r="H49" s="32">
        <v>-1.3261645786444729</v>
      </c>
      <c r="I49" s="32">
        <v>-2.7367545907100794</v>
      </c>
      <c r="J49" s="32">
        <v>-5.6253912480877784</v>
      </c>
      <c r="K49" s="32">
        <v>-4.4773051799973471</v>
      </c>
      <c r="L49" s="40">
        <v>-3.8156396089305629</v>
      </c>
      <c r="M49" s="40">
        <v>-3.5974473449414228</v>
      </c>
      <c r="N49" s="40">
        <v>-3.4828399536599206</v>
      </c>
      <c r="O49" s="40">
        <v>-3.512340908709656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</row>
    <row r="51" spans="1:26" x14ac:dyDescent="0.25">
      <c r="A51" s="48">
        <f>A49+1</f>
        <v>41</v>
      </c>
      <c r="B51" s="1" t="s">
        <v>83</v>
      </c>
      <c r="C51" s="1" t="s">
        <v>84</v>
      </c>
      <c r="D51" s="3" t="s">
        <v>46</v>
      </c>
      <c r="E51" s="32">
        <v>2.2580849198962749</v>
      </c>
      <c r="F51" s="32">
        <v>-2.9160186625198925E-2</v>
      </c>
      <c r="G51" s="32">
        <v>0.62005568568523906</v>
      </c>
      <c r="H51" s="32">
        <v>0.17481212089269782</v>
      </c>
      <c r="I51" s="32">
        <v>0.14030718504323136</v>
      </c>
      <c r="J51" s="32">
        <v>2.9305007640406222</v>
      </c>
      <c r="K51" s="32">
        <v>2.5335624712868654</v>
      </c>
      <c r="L51" s="40">
        <v>2.5</v>
      </c>
      <c r="M51" s="40">
        <v>2.1999999999999997</v>
      </c>
      <c r="N51" s="40">
        <v>2.1</v>
      </c>
      <c r="O51" s="40">
        <v>2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</row>
    <row r="53" spans="1:26" s="17" customFormat="1" x14ac:dyDescent="0.25">
      <c r="A53" s="48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10463.77</v>
      </c>
      <c r="J53" s="26">
        <v>11315.42</v>
      </c>
      <c r="K53" s="41">
        <v>12198.588219663994</v>
      </c>
      <c r="L53" s="41">
        <v>12935.462901150602</v>
      </c>
      <c r="M53" s="41">
        <v>13727.795773463273</v>
      </c>
      <c r="N53" s="41">
        <v>14553.548513028754</v>
      </c>
      <c r="O53" s="41">
        <v>15420.852424072682</v>
      </c>
    </row>
    <row r="54" spans="1:26" s="17" customFormat="1" x14ac:dyDescent="0.25">
      <c r="A54" s="48">
        <f>A53+1</f>
        <v>43</v>
      </c>
      <c r="B54" s="17" t="s">
        <v>88</v>
      </c>
      <c r="C54" s="17" t="s">
        <v>89</v>
      </c>
      <c r="D54" s="3" t="s">
        <v>133</v>
      </c>
      <c r="E54" s="34">
        <f>E55+E56</f>
        <v>8746.7659999999996</v>
      </c>
      <c r="F54" s="34">
        <f t="shared" ref="F54:M54" si="5">F55+F56</f>
        <v>9416.1039999999994</v>
      </c>
      <c r="G54" s="34">
        <f t="shared" si="5"/>
        <v>10093.050999999999</v>
      </c>
      <c r="H54" s="34">
        <f t="shared" si="5"/>
        <v>10908.264000000001</v>
      </c>
      <c r="I54" s="34">
        <f t="shared" si="5"/>
        <v>11625.523000000001</v>
      </c>
      <c r="J54" s="34">
        <f t="shared" si="5"/>
        <v>12584.405000000001</v>
      </c>
      <c r="K54" s="39">
        <f t="shared" si="5"/>
        <v>13890.229794448522</v>
      </c>
      <c r="L54" s="39">
        <f t="shared" si="5"/>
        <v>14867.060204743115</v>
      </c>
      <c r="M54" s="39">
        <f t="shared" si="5"/>
        <v>15700.433264519987</v>
      </c>
      <c r="N54" s="39">
        <f>N55+N56</f>
        <v>16468.96947281824</v>
      </c>
      <c r="O54" s="39">
        <f>O55+O56</f>
        <v>17275.12552851269</v>
      </c>
    </row>
    <row r="55" spans="1:26" s="17" customFormat="1" x14ac:dyDescent="0.25">
      <c r="A55" s="48">
        <f t="shared" ref="A55:A58" si="6">A54+1</f>
        <v>44</v>
      </c>
      <c r="B55" s="17" t="s">
        <v>90</v>
      </c>
      <c r="C55" s="17" t="s">
        <v>91</v>
      </c>
      <c r="D55" s="3" t="s">
        <v>133</v>
      </c>
      <c r="E55" s="34">
        <v>7254.7730000000001</v>
      </c>
      <c r="F55" s="34">
        <v>7797.3180000000002</v>
      </c>
      <c r="G55" s="34">
        <v>8401.018</v>
      </c>
      <c r="H55" s="34">
        <v>9090.7070000000003</v>
      </c>
      <c r="I55" s="34">
        <v>9648.6740000000009</v>
      </c>
      <c r="J55" s="34">
        <v>10445.887000000001</v>
      </c>
      <c r="K55" s="39">
        <v>11527.161655144002</v>
      </c>
      <c r="L55" s="39">
        <v>12337.809298542004</v>
      </c>
      <c r="M55" s="39">
        <v>13029.405198771774</v>
      </c>
      <c r="N55" s="39">
        <v>13667.194583251652</v>
      </c>
      <c r="O55" s="39">
        <v>14336.203758101818</v>
      </c>
    </row>
    <row r="56" spans="1:26" s="17" customFormat="1" x14ac:dyDescent="0.25">
      <c r="A56" s="48">
        <f t="shared" si="6"/>
        <v>45</v>
      </c>
      <c r="B56" s="17" t="s">
        <v>92</v>
      </c>
      <c r="C56" s="17" t="s">
        <v>93</v>
      </c>
      <c r="D56" s="3" t="s">
        <v>133</v>
      </c>
      <c r="E56" s="34">
        <v>1491.9929999999999</v>
      </c>
      <c r="F56" s="34">
        <v>1618.7860000000001</v>
      </c>
      <c r="G56" s="34">
        <v>1692.0329999999999</v>
      </c>
      <c r="H56" s="34">
        <v>1817.557</v>
      </c>
      <c r="I56" s="34">
        <v>1976.8489999999999</v>
      </c>
      <c r="J56" s="34">
        <v>2138.518</v>
      </c>
      <c r="K56" s="39">
        <v>2363.0681393045202</v>
      </c>
      <c r="L56" s="39">
        <v>2529.2509062011109</v>
      </c>
      <c r="M56" s="39">
        <v>2671.0280657482135</v>
      </c>
      <c r="N56" s="39">
        <v>2801.7748895665886</v>
      </c>
      <c r="O56" s="39">
        <v>2938.9217704108723</v>
      </c>
    </row>
    <row r="57" spans="1:26" s="17" customFormat="1" x14ac:dyDescent="0.25">
      <c r="A57" s="48">
        <f t="shared" si="6"/>
        <v>46</v>
      </c>
      <c r="B57" s="17" t="s">
        <v>13</v>
      </c>
      <c r="C57" s="17" t="s">
        <v>14</v>
      </c>
      <c r="D57" s="3" t="s">
        <v>133</v>
      </c>
      <c r="E57" s="34">
        <v>2790.3470000000002</v>
      </c>
      <c r="F57" s="34">
        <v>2982.7910000000002</v>
      </c>
      <c r="G57" s="34">
        <v>3184.51</v>
      </c>
      <c r="H57" s="34">
        <v>3355.0369999999998</v>
      </c>
      <c r="I57" s="34">
        <v>3609.9810000000002</v>
      </c>
      <c r="J57" s="34">
        <v>3811.2939999999999</v>
      </c>
      <c r="K57" s="39">
        <v>4072.8257728321478</v>
      </c>
      <c r="L57" s="39">
        <v>4275.0409325305745</v>
      </c>
      <c r="M57" s="39">
        <v>4532.9980258872092</v>
      </c>
      <c r="N57" s="39">
        <v>4803.7885265250397</v>
      </c>
      <c r="O57" s="39">
        <v>5090.0587618974714</v>
      </c>
    </row>
    <row r="58" spans="1:26" s="17" customFormat="1" x14ac:dyDescent="0.25">
      <c r="A58" s="48">
        <f t="shared" si="6"/>
        <v>47</v>
      </c>
      <c r="B58" s="17" t="s">
        <v>15</v>
      </c>
      <c r="C58" s="17" t="s">
        <v>16</v>
      </c>
      <c r="D58" s="3" t="s">
        <v>133</v>
      </c>
      <c r="E58" s="34">
        <v>650.83799999999997</v>
      </c>
      <c r="F58" s="34">
        <v>676.14499999999998</v>
      </c>
      <c r="G58" s="34">
        <v>615.52300000000002</v>
      </c>
      <c r="H58" s="34">
        <v>550.55600000000004</v>
      </c>
      <c r="I58" s="34">
        <v>661.59199999999998</v>
      </c>
      <c r="J58" s="34">
        <v>678.06299999999999</v>
      </c>
      <c r="K58" s="39">
        <v>738.02485822052358</v>
      </c>
      <c r="L58" s="39">
        <v>784.90548521646087</v>
      </c>
      <c r="M58" s="39">
        <v>830.99681058022952</v>
      </c>
      <c r="N58" s="39">
        <v>876.63341464841301</v>
      </c>
      <c r="O58" s="39">
        <v>924.58602674011024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</row>
    <row r="60" spans="1:26" x14ac:dyDescent="0.25">
      <c r="A60" s="48">
        <f>A58+1</f>
        <v>48</v>
      </c>
      <c r="B60" s="1" t="s">
        <v>96</v>
      </c>
      <c r="C60" s="1" t="s">
        <v>97</v>
      </c>
      <c r="D60" s="3" t="s">
        <v>98</v>
      </c>
      <c r="E60" s="34">
        <v>2044.8130000000001</v>
      </c>
      <c r="F60" s="34">
        <v>2023.825</v>
      </c>
      <c r="G60" s="34">
        <v>2001.4680000000001</v>
      </c>
      <c r="H60" s="34">
        <v>1986.096</v>
      </c>
      <c r="I60" s="34">
        <v>1968.9570000000001</v>
      </c>
      <c r="J60" s="34">
        <v>1950.116</v>
      </c>
      <c r="K60" s="34">
        <v>1934.3789999999999</v>
      </c>
      <c r="L60" s="34">
        <v>1917.2343687764019</v>
      </c>
      <c r="M60" s="34">
        <v>1899.8492004177497</v>
      </c>
      <c r="N60" s="34">
        <v>1882.9354200114913</v>
      </c>
      <c r="O60" s="49">
        <v>1867.8719366513992</v>
      </c>
    </row>
    <row r="61" spans="1:26" x14ac:dyDescent="0.25">
      <c r="A61" s="48">
        <f>A60+1</f>
        <v>49</v>
      </c>
      <c r="B61" s="1" t="s">
        <v>99</v>
      </c>
      <c r="C61" s="1" t="s">
        <v>100</v>
      </c>
      <c r="D61" s="3" t="s">
        <v>46</v>
      </c>
      <c r="E61" s="34"/>
      <c r="F61" s="36">
        <f>F60/E60*100-100</f>
        <v>-1.0264019252616379</v>
      </c>
      <c r="G61" s="36">
        <f t="shared" ref="G61:O61" si="7">G60/F60*100-100</f>
        <v>-1.1046903758971212</v>
      </c>
      <c r="H61" s="36">
        <f t="shared" si="7"/>
        <v>-0.76803626138415382</v>
      </c>
      <c r="I61" s="36">
        <f t="shared" si="7"/>
        <v>-0.86294922299828158</v>
      </c>
      <c r="J61" s="36">
        <f t="shared" si="7"/>
        <v>-0.95690256313368138</v>
      </c>
      <c r="K61" s="36">
        <f t="shared" si="7"/>
        <v>-0.80697763620214857</v>
      </c>
      <c r="L61" s="36">
        <f t="shared" si="7"/>
        <v>-0.8863118976993718</v>
      </c>
      <c r="M61" s="36">
        <f t="shared" si="7"/>
        <v>-0.90678367975155538</v>
      </c>
      <c r="N61" s="36">
        <f t="shared" si="7"/>
        <v>-0.8902696278493778</v>
      </c>
      <c r="O61" s="36">
        <f t="shared" si="7"/>
        <v>-0.80000000000001137</v>
      </c>
    </row>
    <row r="62" spans="1:26" x14ac:dyDescent="0.25">
      <c r="A62" s="48">
        <f t="shared" ref="A62:A68" si="8">A61+1</f>
        <v>50</v>
      </c>
      <c r="B62" s="17" t="s">
        <v>138</v>
      </c>
      <c r="C62" s="1" t="s">
        <v>102</v>
      </c>
      <c r="D62" s="3" t="s">
        <v>98</v>
      </c>
      <c r="E62" s="34">
        <v>1560</v>
      </c>
      <c r="F62" s="34">
        <v>1536.1</v>
      </c>
      <c r="G62" s="34">
        <v>1495.8</v>
      </c>
      <c r="H62" s="34">
        <v>1472.6</v>
      </c>
      <c r="I62" s="34">
        <v>1450.3</v>
      </c>
      <c r="J62" s="34">
        <v>1423.4</v>
      </c>
      <c r="K62" s="34">
        <v>1412.0966699999999</v>
      </c>
      <c r="L62" s="34">
        <v>1399.5810892067734</v>
      </c>
      <c r="M62" s="34">
        <v>1388.789765505375</v>
      </c>
      <c r="N62" s="34">
        <v>1382.0745982884346</v>
      </c>
      <c r="O62" s="49">
        <v>1371.0180015021269</v>
      </c>
    </row>
    <row r="63" spans="1:26" x14ac:dyDescent="0.25">
      <c r="A63" s="48">
        <f t="shared" si="8"/>
        <v>51</v>
      </c>
      <c r="B63" s="1" t="s">
        <v>103</v>
      </c>
      <c r="C63" s="1" t="s">
        <v>104</v>
      </c>
      <c r="D63" s="3" t="s">
        <v>98</v>
      </c>
      <c r="E63" s="34">
        <v>1030.7</v>
      </c>
      <c r="F63" s="34">
        <v>1014.2</v>
      </c>
      <c r="G63" s="34">
        <v>992.3</v>
      </c>
      <c r="H63" s="34">
        <v>994.2</v>
      </c>
      <c r="I63" s="34">
        <v>988.6</v>
      </c>
      <c r="J63" s="34">
        <v>980.3</v>
      </c>
      <c r="K63" s="34">
        <v>984.23137898999983</v>
      </c>
      <c r="L63" s="34">
        <v>983.90550571236167</v>
      </c>
      <c r="M63" s="34">
        <v>980.48557444679477</v>
      </c>
      <c r="N63" s="34">
        <v>977.12674098992318</v>
      </c>
      <c r="O63" s="49">
        <v>969.30972706200373</v>
      </c>
    </row>
    <row r="64" spans="1:26" x14ac:dyDescent="0.25">
      <c r="A64" s="48">
        <f t="shared" si="8"/>
        <v>52</v>
      </c>
      <c r="B64" s="1" t="s">
        <v>105</v>
      </c>
      <c r="C64" s="1" t="s">
        <v>106</v>
      </c>
      <c r="D64" s="3" t="s">
        <v>98</v>
      </c>
      <c r="E64" s="34">
        <v>875.6</v>
      </c>
      <c r="F64" s="34">
        <v>893.9</v>
      </c>
      <c r="G64" s="34">
        <v>884.6</v>
      </c>
      <c r="H64" s="34">
        <v>896.1</v>
      </c>
      <c r="I64" s="34">
        <v>893.3</v>
      </c>
      <c r="J64" s="34">
        <v>894.8</v>
      </c>
      <c r="K64" s="34">
        <v>910.90639999999996</v>
      </c>
      <c r="L64" s="39">
        <v>915.46093199999984</v>
      </c>
      <c r="M64" s="39">
        <v>916.3763929319997</v>
      </c>
      <c r="N64" s="39">
        <v>915.46001653906774</v>
      </c>
      <c r="O64" s="39">
        <v>914.54455652252864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48">
        <f t="shared" si="8"/>
        <v>53</v>
      </c>
      <c r="B65" s="1" t="s">
        <v>107</v>
      </c>
      <c r="C65" s="1" t="s">
        <v>108</v>
      </c>
      <c r="D65" s="3" t="s">
        <v>46</v>
      </c>
      <c r="E65" s="32">
        <v>1.624883936861643</v>
      </c>
      <c r="F65" s="32">
        <v>2.0899954317039615</v>
      </c>
      <c r="G65" s="32">
        <v>-1.0403848305179486</v>
      </c>
      <c r="H65" s="32">
        <v>1.3000226090888578</v>
      </c>
      <c r="I65" s="32">
        <v>-0.31246512665997273</v>
      </c>
      <c r="J65" s="32">
        <v>0.16791671331020552</v>
      </c>
      <c r="K65" s="32">
        <v>1.7999999999999972</v>
      </c>
      <c r="L65" s="40">
        <v>0.49999999999998579</v>
      </c>
      <c r="M65" s="40">
        <v>9.9999999999994316E-2</v>
      </c>
      <c r="N65" s="40">
        <v>-9.9999999999994316E-2</v>
      </c>
      <c r="O65" s="40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48">
        <f t="shared" si="8"/>
        <v>54</v>
      </c>
      <c r="B66" s="1" t="s">
        <v>109</v>
      </c>
      <c r="C66" s="1" t="s">
        <v>110</v>
      </c>
      <c r="D66" s="3" t="s">
        <v>46</v>
      </c>
      <c r="E66" s="36">
        <f>E63/E62*100</f>
        <v>66.070512820512832</v>
      </c>
      <c r="F66" s="36">
        <f t="shared" ref="F66:O66" si="9">F63/F62*100</f>
        <v>66.024347373217893</v>
      </c>
      <c r="G66" s="36">
        <f t="shared" si="9"/>
        <v>66.339082765075545</v>
      </c>
      <c r="H66" s="36">
        <f t="shared" si="9"/>
        <v>67.513241885101195</v>
      </c>
      <c r="I66" s="36">
        <f t="shared" si="9"/>
        <v>68.165207198510657</v>
      </c>
      <c r="J66" s="36">
        <f t="shared" si="9"/>
        <v>68.870310524097221</v>
      </c>
      <c r="K66" s="36">
        <f t="shared" si="9"/>
        <v>69.699999999999989</v>
      </c>
      <c r="L66" s="36">
        <f t="shared" si="9"/>
        <v>70.3</v>
      </c>
      <c r="M66" s="36">
        <f t="shared" si="9"/>
        <v>70.599999999999994</v>
      </c>
      <c r="N66" s="36">
        <f t="shared" si="9"/>
        <v>70.7</v>
      </c>
      <c r="O66" s="36">
        <f t="shared" si="9"/>
        <v>70.7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48">
        <f t="shared" si="8"/>
        <v>55</v>
      </c>
      <c r="B67" s="1" t="s">
        <v>111</v>
      </c>
      <c r="C67" s="1" t="s">
        <v>0</v>
      </c>
      <c r="D67" s="3" t="s">
        <v>46</v>
      </c>
      <c r="E67" s="32">
        <v>15.048025613660618</v>
      </c>
      <c r="F67" s="32">
        <v>11.871425754289094</v>
      </c>
      <c r="G67" s="32">
        <v>10.843494910813261</v>
      </c>
      <c r="H67" s="32">
        <v>9.8772882719774699</v>
      </c>
      <c r="I67" s="32">
        <v>9.6398948007283014</v>
      </c>
      <c r="J67" s="32">
        <v>8.7116188921758653</v>
      </c>
      <c r="K67" s="32">
        <v>7.4499737109829409</v>
      </c>
      <c r="L67" s="40">
        <v>6.9564173912012999</v>
      </c>
      <c r="M67" s="40">
        <v>6.5385134861332839</v>
      </c>
      <c r="N67" s="40">
        <v>6.3110261815556425</v>
      </c>
      <c r="O67" s="40">
        <v>5.6499144711432292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48">
        <f t="shared" si="8"/>
        <v>56</v>
      </c>
      <c r="B68" s="1" t="s">
        <v>112</v>
      </c>
      <c r="C68" s="1" t="s">
        <v>1</v>
      </c>
      <c r="D68" s="3" t="s">
        <v>113</v>
      </c>
      <c r="E68" s="37">
        <v>14.206089177859987</v>
      </c>
      <c r="F68" s="32">
        <v>13.167515480752447</v>
      </c>
      <c r="G68" s="32">
        <v>11.950534078750664</v>
      </c>
      <c r="H68" s="32">
        <v>10.767305865783653</v>
      </c>
      <c r="I68" s="32">
        <v>9.7202955787367671</v>
      </c>
      <c r="J68" s="32">
        <v>8.8219603612784887</v>
      </c>
      <c r="K68" s="32">
        <v>8.0767172792764512</v>
      </c>
      <c r="L68" s="40">
        <v>7.4789693475770411</v>
      </c>
      <c r="M68" s="40">
        <v>6.9894418694477132</v>
      </c>
      <c r="N68" s="40">
        <v>6.565496097801943</v>
      </c>
      <c r="O68" s="40">
        <v>6.165045751051065</v>
      </c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48">
        <f>A68+1</f>
        <v>57</v>
      </c>
      <c r="B70" s="1" t="s">
        <v>116</v>
      </c>
      <c r="C70" s="1" t="s">
        <v>117</v>
      </c>
      <c r="D70" s="3" t="s">
        <v>118</v>
      </c>
      <c r="E70" s="34">
        <v>685</v>
      </c>
      <c r="F70" s="34">
        <v>716</v>
      </c>
      <c r="G70" s="34">
        <v>765</v>
      </c>
      <c r="H70" s="34">
        <v>818</v>
      </c>
      <c r="I70" s="34">
        <v>859</v>
      </c>
      <c r="J70" s="34">
        <v>926</v>
      </c>
      <c r="K70" s="34">
        <v>1003.7840000000001</v>
      </c>
      <c r="L70" s="39">
        <v>1069.0299600000001</v>
      </c>
      <c r="M70" s="39">
        <v>1127.8266077999999</v>
      </c>
      <c r="N70" s="39">
        <v>1184.21793819</v>
      </c>
      <c r="O70" s="39">
        <v>1243.4288350995</v>
      </c>
    </row>
    <row r="71" spans="1:26" x14ac:dyDescent="0.25">
      <c r="A71" s="48">
        <f>A70+1</f>
        <v>58</v>
      </c>
      <c r="B71" s="1" t="s">
        <v>119</v>
      </c>
      <c r="C71" s="1" t="s">
        <v>120</v>
      </c>
      <c r="D71" s="3" t="s">
        <v>46</v>
      </c>
      <c r="E71" s="32">
        <v>3.7878787878787845</v>
      </c>
      <c r="F71" s="32">
        <v>4.5255474452554845</v>
      </c>
      <c r="G71" s="32">
        <v>6.8435754189944076</v>
      </c>
      <c r="H71" s="32">
        <v>6.9281045751633963</v>
      </c>
      <c r="I71" s="32">
        <v>5.012224938875292</v>
      </c>
      <c r="J71" s="32">
        <v>7.7997671711292185</v>
      </c>
      <c r="K71" s="32">
        <v>8.4000000000000057</v>
      </c>
      <c r="L71" s="40">
        <v>6.5</v>
      </c>
      <c r="M71" s="40">
        <v>5.5</v>
      </c>
      <c r="N71" s="40">
        <v>5</v>
      </c>
      <c r="O71" s="40">
        <v>5</v>
      </c>
    </row>
    <row r="72" spans="1:26" x14ac:dyDescent="0.25">
      <c r="A72" s="48">
        <f>A71+1</f>
        <v>59</v>
      </c>
      <c r="B72" s="1" t="s">
        <v>121</v>
      </c>
      <c r="C72" s="1" t="s">
        <v>122</v>
      </c>
      <c r="D72" s="3" t="s">
        <v>46</v>
      </c>
      <c r="E72" s="32">
        <v>2.3712149473211985</v>
      </c>
      <c r="F72" s="32">
        <v>0.33289821920796658</v>
      </c>
      <c r="G72" s="32">
        <v>2.9291024194164184</v>
      </c>
      <c r="H72" s="32">
        <v>1.650227886892619</v>
      </c>
      <c r="I72" s="32">
        <v>2.3842965178655584</v>
      </c>
      <c r="J72" s="32">
        <v>4.4610720225979561</v>
      </c>
      <c r="K72" s="32">
        <v>2.9003219962458582</v>
      </c>
      <c r="L72" s="40">
        <v>2.6553666243658292</v>
      </c>
      <c r="M72" s="40">
        <v>2.8918184260563473</v>
      </c>
      <c r="N72" s="40">
        <v>2.9901343937141389</v>
      </c>
      <c r="O72" s="40">
        <v>3.0360597544619949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</row>
    <row r="74" spans="1:26" x14ac:dyDescent="0.25">
      <c r="A74" s="48">
        <f>A72+1</f>
        <v>60</v>
      </c>
      <c r="B74" s="1" t="s">
        <v>124</v>
      </c>
      <c r="C74" s="1" t="s">
        <v>125</v>
      </c>
      <c r="D74" s="3" t="s">
        <v>133</v>
      </c>
      <c r="E74" s="34">
        <v>19696.764140250638</v>
      </c>
      <c r="F74" s="34">
        <f t="shared" ref="F74:K74" si="10">E74*(1+F75/100)</f>
        <v>20183.635901106889</v>
      </c>
      <c r="G74" s="34">
        <f t="shared" si="10"/>
        <v>20732.878309507687</v>
      </c>
      <c r="H74" s="34">
        <f t="shared" si="10"/>
        <v>21329.446191006024</v>
      </c>
      <c r="I74" s="34">
        <f t="shared" si="10"/>
        <v>21967.538804158932</v>
      </c>
      <c r="J74" s="34">
        <f t="shared" si="10"/>
        <v>22661.792796000173</v>
      </c>
      <c r="K74" s="34">
        <f t="shared" si="10"/>
        <v>23454.086184198037</v>
      </c>
      <c r="L74" s="39">
        <f>K74*(1+L75/100)</f>
        <v>24274.979200644968</v>
      </c>
      <c r="M74" s="39">
        <f t="shared" ref="M74:Q74" si="11">L74*(1+M75/100)</f>
        <v>25100.328493466899</v>
      </c>
      <c r="N74" s="39">
        <f>M74*(1+N75/100)</f>
        <v>25903.53900525784</v>
      </c>
      <c r="O74" s="39">
        <f t="shared" si="11"/>
        <v>26732.45225342609</v>
      </c>
      <c r="P74" s="39">
        <f t="shared" si="11"/>
        <v>27534.425821028875</v>
      </c>
      <c r="Q74" s="39">
        <f t="shared" si="11"/>
        <v>28332.924169838709</v>
      </c>
      <c r="R74" s="39">
        <f>Q74*(1+R75/100)</f>
        <v>29154.578970764029</v>
      </c>
      <c r="S74" s="39">
        <f>R74*(1+S75/100)</f>
        <v>30000.061760916182</v>
      </c>
    </row>
    <row r="75" spans="1:26" x14ac:dyDescent="0.25">
      <c r="A75" s="48">
        <v>61</v>
      </c>
      <c r="B75" s="1" t="s">
        <v>18</v>
      </c>
      <c r="C75" s="1" t="s">
        <v>137</v>
      </c>
      <c r="D75" s="3" t="s">
        <v>113</v>
      </c>
      <c r="E75" s="32">
        <v>1.4477582130519402</v>
      </c>
      <c r="F75" s="32">
        <v>2.4718362741691209</v>
      </c>
      <c r="G75" s="32">
        <v>2.721226299819834</v>
      </c>
      <c r="H75" s="32">
        <v>2.8774001978527113</v>
      </c>
      <c r="I75" s="32">
        <v>2.9916042237513638</v>
      </c>
      <c r="J75" s="32">
        <v>3.1603631068119591</v>
      </c>
      <c r="K75" s="32">
        <v>3.4961637648443471</v>
      </c>
      <c r="L75" s="40">
        <v>3.5</v>
      </c>
      <c r="M75" s="40">
        <v>3.4000000000000004</v>
      </c>
      <c r="N75" s="40">
        <v>3.2</v>
      </c>
      <c r="O75" s="40">
        <v>3.2</v>
      </c>
      <c r="P75" s="40">
        <v>3</v>
      </c>
      <c r="Q75" s="40">
        <v>2.9</v>
      </c>
      <c r="R75" s="40">
        <v>2.9</v>
      </c>
      <c r="S75" s="40">
        <v>2.9</v>
      </c>
    </row>
    <row r="76" spans="1:26" x14ac:dyDescent="0.25">
      <c r="A76" s="48">
        <v>62</v>
      </c>
      <c r="B76" s="1" t="s">
        <v>126</v>
      </c>
      <c r="C76" s="1" t="s">
        <v>127</v>
      </c>
      <c r="D76" s="3" t="s">
        <v>46</v>
      </c>
      <c r="E76" s="32">
        <v>-0.5</v>
      </c>
      <c r="F76" s="32">
        <v>0.13424600913475901</v>
      </c>
      <c r="G76" s="32">
        <v>0.1</v>
      </c>
      <c r="H76" s="32">
        <v>0.1</v>
      </c>
      <c r="I76" s="32">
        <v>0.1</v>
      </c>
      <c r="J76" s="32">
        <v>0.1</v>
      </c>
      <c r="K76" s="32">
        <v>0.4</v>
      </c>
      <c r="L76" s="44">
        <v>0.2</v>
      </c>
      <c r="M76" s="44">
        <v>0.1</v>
      </c>
      <c r="N76" s="44">
        <v>-0.1</v>
      </c>
      <c r="O76" s="44">
        <v>-0.1</v>
      </c>
    </row>
    <row r="77" spans="1:26" x14ac:dyDescent="0.25">
      <c r="A77" s="48">
        <v>63</v>
      </c>
      <c r="B77" s="1" t="s">
        <v>128</v>
      </c>
      <c r="C77" s="1" t="s">
        <v>129</v>
      </c>
      <c r="D77" s="3" t="s">
        <v>46</v>
      </c>
      <c r="E77" s="32">
        <v>1.5516457852028096</v>
      </c>
      <c r="F77" s="32">
        <v>1.4644427027271796</v>
      </c>
      <c r="G77" s="32">
        <v>1.3893321574949133</v>
      </c>
      <c r="H77" s="32">
        <v>1.25</v>
      </c>
      <c r="I77" s="32">
        <v>1.2</v>
      </c>
      <c r="J77" s="32">
        <v>1.224284191236569</v>
      </c>
      <c r="K77" s="32">
        <v>1.224284191236569</v>
      </c>
      <c r="L77" s="44">
        <v>1.3</v>
      </c>
      <c r="M77" s="44">
        <v>1.3</v>
      </c>
      <c r="N77" s="44">
        <v>1.3</v>
      </c>
      <c r="O77" s="44">
        <v>1.3</v>
      </c>
    </row>
    <row r="78" spans="1:26" x14ac:dyDescent="0.25">
      <c r="A78" s="48">
        <f t="shared" ref="A78:A80" si="12">A77+1</f>
        <v>64</v>
      </c>
      <c r="B78" s="1" t="s">
        <v>130</v>
      </c>
      <c r="C78" s="1" t="s">
        <v>131</v>
      </c>
      <c r="D78" s="3" t="s">
        <v>46</v>
      </c>
      <c r="E78" s="32">
        <v>0.39611242784913059</v>
      </c>
      <c r="F78" s="32">
        <v>0.87314756230718249</v>
      </c>
      <c r="G78" s="32">
        <v>1.2318941423249206</v>
      </c>
      <c r="H78" s="32">
        <v>1.5274001978527112</v>
      </c>
      <c r="I78" s="32">
        <v>1.6916042237513638</v>
      </c>
      <c r="J78" s="32">
        <v>1.83607891557539</v>
      </c>
      <c r="K78" s="32">
        <v>1.8718795736077782</v>
      </c>
      <c r="L78" s="44">
        <v>2</v>
      </c>
      <c r="M78" s="44">
        <v>2</v>
      </c>
      <c r="N78" s="44">
        <v>2</v>
      </c>
      <c r="O78" s="44">
        <v>2</v>
      </c>
      <c r="P78" s="44">
        <v>2</v>
      </c>
      <c r="Q78" s="44">
        <v>2</v>
      </c>
      <c r="R78" s="44">
        <v>2</v>
      </c>
      <c r="S78" s="44">
        <v>2</v>
      </c>
    </row>
    <row r="79" spans="1:26" x14ac:dyDescent="0.25">
      <c r="A79" s="48">
        <f t="shared" si="12"/>
        <v>65</v>
      </c>
      <c r="B79" s="1" t="s">
        <v>19</v>
      </c>
      <c r="C79" s="1" t="s">
        <v>20</v>
      </c>
      <c r="D79" s="3" t="s">
        <v>46</v>
      </c>
      <c r="E79" s="32">
        <v>0.79020522681337013</v>
      </c>
      <c r="F79" s="32">
        <v>0.7489091640065908</v>
      </c>
      <c r="G79" s="32">
        <v>-9.7503632664526663E-2</v>
      </c>
      <c r="H79" s="32">
        <v>-5.9269752936899067E-3</v>
      </c>
      <c r="I79" s="32">
        <v>-0.90616343475514327</v>
      </c>
      <c r="J79" s="32">
        <v>0.51176535344679053</v>
      </c>
      <c r="K79" s="32">
        <v>1.7319010736539724</v>
      </c>
      <c r="L79" s="44">
        <f>L5/L74*100-100</f>
        <v>1.4062051219344056</v>
      </c>
      <c r="M79" s="44">
        <f>M5/M74*100-100</f>
        <v>1.0087303048953657</v>
      </c>
      <c r="N79" s="44">
        <f>N5/N74*100-100</f>
        <v>0.70251750320309725</v>
      </c>
      <c r="O79" s="44">
        <f>O5/O74*100-100</f>
        <v>0.44200213443706104</v>
      </c>
      <c r="P79" s="44">
        <f>P5/P74*100-100</f>
        <v>0.24696912058377052</v>
      </c>
      <c r="Q79" s="40">
        <f t="shared" ref="Q79:S79" si="13">Q5/Q74*100-100</f>
        <v>0.10083651253629</v>
      </c>
      <c r="R79" s="40">
        <f t="shared" si="13"/>
        <v>-9.3722936467642626E-2</v>
      </c>
      <c r="S79" s="40">
        <f t="shared" si="13"/>
        <v>-0.33644955712733804</v>
      </c>
    </row>
    <row r="80" spans="1:26" x14ac:dyDescent="0.25">
      <c r="A80" s="48">
        <f t="shared" si="12"/>
        <v>66</v>
      </c>
      <c r="B80" s="1" t="s">
        <v>19</v>
      </c>
      <c r="C80" s="1" t="s">
        <v>20</v>
      </c>
      <c r="D80" s="3" t="s">
        <v>133</v>
      </c>
      <c r="E80" s="34">
        <f>E5-E74</f>
        <v>155.64485974936179</v>
      </c>
      <c r="F80" s="34">
        <f t="shared" ref="F80:N80" si="14">F5-F74</f>
        <v>151.15709889311256</v>
      </c>
      <c r="G80" s="34">
        <f t="shared" si="14"/>
        <v>-20.21530950768647</v>
      </c>
      <c r="H80" s="34">
        <f t="shared" si="14"/>
        <v>-1.2641910060228838</v>
      </c>
      <c r="I80" s="34">
        <f t="shared" si="14"/>
        <v>-199.06180415893323</v>
      </c>
      <c r="J80" s="34">
        <f t="shared" si="14"/>
        <v>115.9752039998275</v>
      </c>
      <c r="K80" s="34">
        <f t="shared" si="14"/>
        <v>406.20157043985455</v>
      </c>
      <c r="L80" s="45">
        <f t="shared" si="14"/>
        <v>341.35600086798513</v>
      </c>
      <c r="M80" s="45">
        <f t="shared" si="14"/>
        <v>253.19462014188684</v>
      </c>
      <c r="N80" s="45">
        <f t="shared" si="14"/>
        <v>181.97689546097899</v>
      </c>
      <c r="O80" s="39">
        <f>O5-O74</f>
        <v>118.15800954751103</v>
      </c>
      <c r="P80" s="39">
        <f t="shared" ref="P80:R80" si="15">P5-P74</f>
        <v>68.001529307988676</v>
      </c>
      <c r="Q80" s="39">
        <f t="shared" si="15"/>
        <v>28.569932632421114</v>
      </c>
      <c r="R80" s="39">
        <f t="shared" si="15"/>
        <v>-27.324527526179736</v>
      </c>
      <c r="S80" s="39">
        <f>S5-S74</f>
        <v>-100.93507493253128</v>
      </c>
    </row>
    <row r="81" spans="1:15" x14ac:dyDescent="0.25">
      <c r="A81" s="12"/>
      <c r="B81" s="17"/>
      <c r="C81" s="17"/>
      <c r="D81" s="18"/>
      <c r="E81" s="33"/>
      <c r="F81" s="19"/>
      <c r="G81" s="19"/>
      <c r="H81" s="19"/>
      <c r="I81" s="19"/>
      <c r="J81" s="19"/>
      <c r="K81" s="19"/>
      <c r="L81" s="19"/>
      <c r="M81" s="19"/>
      <c r="N81" s="19"/>
    </row>
    <row r="82" spans="1:15" x14ac:dyDescent="0.25">
      <c r="A82" s="21"/>
      <c r="M82" s="56"/>
      <c r="N82" s="56"/>
    </row>
    <row r="83" spans="1:15" x14ac:dyDescent="0.25">
      <c r="A83" s="22"/>
    </row>
    <row r="84" spans="1:15" x14ac:dyDescent="0.25">
      <c r="A84" s="22"/>
    </row>
    <row r="85" spans="1:15" x14ac:dyDescent="0.25">
      <c r="A85" s="21"/>
      <c r="O85" s="30"/>
    </row>
    <row r="86" spans="1:15" x14ac:dyDescent="0.25">
      <c r="A86" s="22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mergeCells count="1">
    <mergeCell ref="M82:N8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7"/>
  <sheetViews>
    <sheetView zoomScale="70" zoomScaleNormal="70" workbookViewId="0">
      <pane xSplit="4" ySplit="4" topLeftCell="E5" activePane="bottomRight" state="frozen"/>
      <selection activeCell="L5" sqref="L5"/>
      <selection pane="topRight" activeCell="L5" sqref="L5"/>
      <selection pane="bottomLeft" activeCell="L5" sqref="L5"/>
      <selection pane="bottomRight"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/>
      <c r="F1" s="4"/>
      <c r="G1" s="4"/>
      <c r="H1" s="4"/>
      <c r="I1" s="4"/>
      <c r="J1" s="4"/>
      <c r="K1" s="4"/>
      <c r="L1" s="4"/>
      <c r="M1" s="4"/>
      <c r="N1" s="4"/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8" x14ac:dyDescent="0.25">
      <c r="A4" s="8"/>
      <c r="B4" s="9" t="s">
        <v>26</v>
      </c>
      <c r="C4" s="10" t="s">
        <v>27</v>
      </c>
      <c r="D4" s="11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26">
        <f>Piel2_Ann2_20190215!E5-'20181011'!E5</f>
        <v>0</v>
      </c>
      <c r="F5" s="26">
        <f>Piel2_Ann2_20190215!F5-'20181011'!F5</f>
        <v>0</v>
      </c>
      <c r="G5" s="26">
        <f>Piel2_Ann2_20190215!G5-'20181011'!G5</f>
        <v>0</v>
      </c>
      <c r="H5" s="26">
        <f>Piel2_Ann2_20190215!H5-'20181011'!H5</f>
        <v>0</v>
      </c>
      <c r="I5" s="26">
        <f>Piel2_Ann2_20190215!I5-'20181011'!I5</f>
        <v>0</v>
      </c>
      <c r="J5" s="26">
        <f>Piel2_Ann2_20190215!J5-'20181011'!J5</f>
        <v>0</v>
      </c>
      <c r="K5" s="26">
        <f>Piel2_Ann2_20190215!K5-'20181011'!K5</f>
        <v>125.85349863789452</v>
      </c>
      <c r="L5" s="50">
        <f>Piel2_Ann2_20190215!L5-'20181011'!L5</f>
        <v>169.86791783295484</v>
      </c>
      <c r="M5" s="50">
        <f>Piel2_Ann2_20190215!M5-'20181011'!M5</f>
        <v>173.66178697192663</v>
      </c>
      <c r="N5" s="50">
        <f>Piel2_Ann2_20190215!N5-'20181011'!N5</f>
        <v>175.43857042962918</v>
      </c>
      <c r="O5" s="50">
        <f>Piel2_Ann2_20190215!O5-'20181011'!O5</f>
        <v>189.14069010602543</v>
      </c>
      <c r="P5" s="50">
        <f>Piel2_Ann2_20190215!P5-'20181011'!P5</f>
        <v>167.7751598561299</v>
      </c>
      <c r="Q5" s="50">
        <f>Piel2_Ann2_20190215!Q5-'20181011'!Q5</f>
        <v>158.67165065693553</v>
      </c>
      <c r="R5" s="50">
        <f>Piel2_Ann2_20190215!R5-'20181011'!R5</f>
        <v>148.85437399876173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26">
        <f>Piel2_Ann2_20190215!E6-'20181011'!E6</f>
        <v>0</v>
      </c>
      <c r="F6" s="26">
        <f>Piel2_Ann2_20190215!F6-'20181011'!F6</f>
        <v>0</v>
      </c>
      <c r="G6" s="26">
        <f>Piel2_Ann2_20190215!G6-'20181011'!G6</f>
        <v>0</v>
      </c>
      <c r="H6" s="26">
        <f>Piel2_Ann2_20190215!H6-'20181011'!H6</f>
        <v>0</v>
      </c>
      <c r="I6" s="26">
        <f>Piel2_Ann2_20190215!I6-'20181011'!I6</f>
        <v>0</v>
      </c>
      <c r="J6" s="26">
        <f>Piel2_Ann2_20190215!J6-'20181011'!J6</f>
        <v>0</v>
      </c>
      <c r="K6" s="26">
        <f>Piel2_Ann2_20190215!K6-'20181011'!K6</f>
        <v>384.15852663071564</v>
      </c>
      <c r="L6" s="50">
        <f>Piel2_Ann2_20190215!L6-'20181011'!L6</f>
        <v>451.82324674008123</v>
      </c>
      <c r="M6" s="50">
        <f>Piel2_Ann2_20190215!M6-'20181011'!M6</f>
        <v>490.80471504888556</v>
      </c>
      <c r="N6" s="50">
        <f>Piel2_Ann2_20190215!N6-'20181011'!N6</f>
        <v>508.13664105360658</v>
      </c>
    </row>
    <row r="7" spans="1:18" ht="16.5" x14ac:dyDescent="0.3">
      <c r="A7" s="12">
        <v>3</v>
      </c>
      <c r="B7" s="1" t="s">
        <v>44</v>
      </c>
      <c r="C7" s="1" t="s">
        <v>45</v>
      </c>
      <c r="D7" s="35" t="s">
        <v>134</v>
      </c>
      <c r="E7" s="28">
        <f>Piel2_Ann2_20190215!E7-'20181011'!E7</f>
        <v>0</v>
      </c>
      <c r="F7" s="28">
        <f>Piel2_Ann2_20190215!F7-'20181011'!F7</f>
        <v>-5.3290705182007514E-15</v>
      </c>
      <c r="G7" s="28">
        <f>Piel2_Ann2_20190215!G7-'20181011'!G7</f>
        <v>7.1054273576010019E-15</v>
      </c>
      <c r="H7" s="28">
        <f>Piel2_Ann2_20190215!H7-'20181011'!H7</f>
        <v>4.4408920985006262E-15</v>
      </c>
      <c r="I7" s="28">
        <f>Piel2_Ann2_20190215!I7-'20181011'!I7</f>
        <v>4.4408920985006262E-15</v>
      </c>
      <c r="J7" s="28">
        <f>Piel2_Ann2_20190215!J7-'20181011'!J7</f>
        <v>0</v>
      </c>
      <c r="K7" s="28">
        <f>Piel2_Ann2_20190215!K7-'20181011'!K7</f>
        <v>0.55252779217828873</v>
      </c>
      <c r="L7" s="51">
        <f>Piel2_Ann2_20190215!L7-'20181011'!L7</f>
        <v>0.16864345748765874</v>
      </c>
      <c r="M7" s="51">
        <f>Piel2_Ann2_20190215!M7-'20181011'!M7</f>
        <v>-5.2898555175753259E-3</v>
      </c>
      <c r="N7" s="51">
        <f>Piel2_Ann2_20190215!N7-'20181011'!N7</f>
        <v>-1.2855840679577568E-2</v>
      </c>
      <c r="O7" s="51">
        <f>Piel2_Ann2_20190215!O7-'20181011'!O7</f>
        <v>3.3023694707515094E-2</v>
      </c>
      <c r="P7" s="51">
        <f>Piel2_Ann2_20190215!P7-'20181011'!P7</f>
        <v>-9.9999999999991651E-2</v>
      </c>
      <c r="Q7" s="51">
        <f>Piel2_Ann2_20190215!Q7-'20181011'!Q7</f>
        <v>-4.9999999999999822E-2</v>
      </c>
      <c r="R7" s="51">
        <f>Piel2_Ann2_20190215!R7-'20181011'!R7</f>
        <v>-4.9999999999999822E-2</v>
      </c>
    </row>
    <row r="8" spans="1:18" ht="16.5" x14ac:dyDescent="0.3">
      <c r="A8" s="12">
        <v>4</v>
      </c>
      <c r="B8" s="1" t="s">
        <v>47</v>
      </c>
      <c r="C8" s="1" t="s">
        <v>48</v>
      </c>
      <c r="D8" s="35" t="s">
        <v>134</v>
      </c>
      <c r="E8" s="28">
        <f>Piel2_Ann2_20190215!E8-'20181011'!E8</f>
        <v>-4.925438194192111E-6</v>
      </c>
      <c r="F8" s="28">
        <f>Piel2_Ann2_20190215!F8-'20181011'!F8</f>
        <v>9.3265258636066051E-6</v>
      </c>
      <c r="G8" s="28">
        <f>Piel2_Ann2_20190215!G8-'20181011'!G8</f>
        <v>-4.5487027442447925E-6</v>
      </c>
      <c r="H8" s="28">
        <f>Piel2_Ann2_20190215!H8-'20181011'!H8</f>
        <v>7.1942451995710144E-14</v>
      </c>
      <c r="I8" s="28">
        <f>Piel2_Ann2_20190215!I8-'20181011'!I8</f>
        <v>3.5527136788005009E-15</v>
      </c>
      <c r="J8" s="28">
        <f>Piel2_Ann2_20190215!J8-'20181011'!J8</f>
        <v>-2.5757174171303632E-14</v>
      </c>
      <c r="K8" s="28">
        <f>Piel2_Ann2_20190215!K8-'20181011'!K8</f>
        <v>1.4210695477075364</v>
      </c>
      <c r="L8" s="51">
        <f>Piel2_Ann2_20190215!L8-'20181011'!L8</f>
        <v>0.14897763066146297</v>
      </c>
      <c r="M8" s="51">
        <f>Piel2_Ann2_20190215!M8-'20181011'!M8</f>
        <v>4.0366750065241597E-2</v>
      </c>
      <c r="N8" s="51">
        <f>Piel2_Ann2_20190215!N8-'20181011'!N8</f>
        <v>-2.9479810539824847E-2</v>
      </c>
    </row>
    <row r="9" spans="1:18" s="16" customFormat="1" x14ac:dyDescent="0.25">
      <c r="A9" s="13"/>
      <c r="B9" s="14" t="s">
        <v>49</v>
      </c>
      <c r="C9" s="14" t="s">
        <v>50</v>
      </c>
      <c r="D9" s="15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26">
        <f>Piel2_Ann2_20190215!E10-'20181011'!E10</f>
        <v>0</v>
      </c>
      <c r="F10" s="26">
        <f>Piel2_Ann2_20190215!F10-'20181011'!F10</f>
        <v>0</v>
      </c>
      <c r="G10" s="26">
        <f>Piel2_Ann2_20190215!G10-'20181011'!G10</f>
        <v>0</v>
      </c>
      <c r="H10" s="26">
        <f>Piel2_Ann2_20190215!H10-'20181011'!H10</f>
        <v>0</v>
      </c>
      <c r="I10" s="26">
        <f>Piel2_Ann2_20190215!I10-'20181011'!I10</f>
        <v>0</v>
      </c>
      <c r="J10" s="26">
        <f>Piel2_Ann2_20190215!J10-'20181011'!J10</f>
        <v>0</v>
      </c>
      <c r="K10" s="26">
        <f>Piel2_Ann2_20190215!K10-'20181011'!K10</f>
        <v>59.92987687913228</v>
      </c>
      <c r="L10" s="50">
        <f>Piel2_Ann2_20190215!L10-'20181011'!L10</f>
        <v>64.30771449142776</v>
      </c>
      <c r="M10" s="50">
        <f>Piel2_Ann2_20190215!M10-'20181011'!M10</f>
        <v>66.636619067983702</v>
      </c>
      <c r="N10" s="50">
        <f>Piel2_Ann2_20190215!N10-'20181011'!N10</f>
        <v>69.051221174073362</v>
      </c>
    </row>
    <row r="11" spans="1:18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26">
        <f>Piel2_Ann2_20190215!E11-'20181011'!E11</f>
        <v>0</v>
      </c>
      <c r="F11" s="26">
        <f>Piel2_Ann2_20190215!F11-'20181011'!F11</f>
        <v>0</v>
      </c>
      <c r="G11" s="26">
        <f>Piel2_Ann2_20190215!G11-'20181011'!G11</f>
        <v>0</v>
      </c>
      <c r="H11" s="26">
        <f>Piel2_Ann2_20190215!H11-'20181011'!H11</f>
        <v>0</v>
      </c>
      <c r="I11" s="26">
        <f>Piel2_Ann2_20190215!I11-'20181011'!I11</f>
        <v>0</v>
      </c>
      <c r="J11" s="26">
        <f>Piel2_Ann2_20190215!J11-'20181011'!J11</f>
        <v>0</v>
      </c>
      <c r="K11" s="26">
        <f>Piel2_Ann2_20190215!K11-'20181011'!K11</f>
        <v>5.3304628110226986</v>
      </c>
      <c r="L11" s="50">
        <f>Piel2_Ann2_20190215!L11-'20181011'!L11</f>
        <v>9.161531573222419</v>
      </c>
      <c r="M11" s="50">
        <f>Piel2_Ann2_20190215!M11-'20181011'!M11</f>
        <v>9.4549467954293505</v>
      </c>
      <c r="N11" s="50">
        <f>Piel2_Ann2_20190215!N11-'20181011'!N11</f>
        <v>9.7074644145523052</v>
      </c>
    </row>
    <row r="12" spans="1:18" x14ac:dyDescent="0.25">
      <c r="A12" s="12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26">
        <f>Piel2_Ann2_20190215!E12-'20181011'!E12</f>
        <v>0</v>
      </c>
      <c r="F12" s="26">
        <f>Piel2_Ann2_20190215!F12-'20181011'!F12</f>
        <v>0</v>
      </c>
      <c r="G12" s="26">
        <f>Piel2_Ann2_20190215!G12-'20181011'!G12</f>
        <v>0</v>
      </c>
      <c r="H12" s="26">
        <f>Piel2_Ann2_20190215!H12-'20181011'!H12</f>
        <v>0</v>
      </c>
      <c r="I12" s="26">
        <f>Piel2_Ann2_20190215!I12-'20181011'!I12</f>
        <v>0</v>
      </c>
      <c r="J12" s="26">
        <f>Piel2_Ann2_20190215!J12-'20181011'!J12</f>
        <v>0</v>
      </c>
      <c r="K12" s="26">
        <f>Piel2_Ann2_20190215!K12-'20181011'!K12</f>
        <v>579.41543865711446</v>
      </c>
      <c r="L12" s="50">
        <f>Piel2_Ann2_20190215!L12-'20181011'!L12</f>
        <v>790.82224721194507</v>
      </c>
      <c r="M12" s="50">
        <f>Piel2_Ann2_20190215!M12-'20181011'!M12</f>
        <v>777.20573986823183</v>
      </c>
      <c r="N12" s="50">
        <f>Piel2_Ann2_20190215!N12-'20181011'!N12</f>
        <v>733.61967944447042</v>
      </c>
    </row>
    <row r="13" spans="1:18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26">
        <f>Piel2_Ann2_20190215!E13-'20181011'!E13</f>
        <v>0</v>
      </c>
      <c r="F13" s="26">
        <f>Piel2_Ann2_20190215!F13-'20181011'!F13</f>
        <v>0</v>
      </c>
      <c r="G13" s="26">
        <f>Piel2_Ann2_20190215!G13-'20181011'!G13</f>
        <v>0</v>
      </c>
      <c r="H13" s="26">
        <f>Piel2_Ann2_20190215!H13-'20181011'!H13</f>
        <v>0</v>
      </c>
      <c r="I13" s="26">
        <f>Piel2_Ann2_20190215!I13-'20181011'!I13</f>
        <v>0</v>
      </c>
      <c r="J13" s="26">
        <f>Piel2_Ann2_20190215!J13-'20181011'!J13</f>
        <v>0</v>
      </c>
      <c r="K13" s="26">
        <f>Piel2_Ann2_20190215!K13-'20181011'!K13</f>
        <v>97.647693424789395</v>
      </c>
      <c r="L13" s="50">
        <f>Piel2_Ann2_20190215!L13-'20181011'!L13</f>
        <v>177.95316872835792</v>
      </c>
      <c r="M13" s="50">
        <f>Piel2_Ann2_20190215!M13-'20181011'!M13</f>
        <v>150.51472799311068</v>
      </c>
      <c r="N13" s="50">
        <f>Piel2_Ann2_20190215!N13-'20181011'!N13</f>
        <v>156.99940397831961</v>
      </c>
    </row>
    <row r="14" spans="1:18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26">
        <f>Piel2_Ann2_20190215!E14-'20181011'!E14</f>
        <v>0</v>
      </c>
      <c r="F14" s="26">
        <f>Piel2_Ann2_20190215!F14-'20181011'!F14</f>
        <v>0</v>
      </c>
      <c r="G14" s="26">
        <f>Piel2_Ann2_20190215!G14-'20181011'!G14</f>
        <v>0</v>
      </c>
      <c r="H14" s="26">
        <f>Piel2_Ann2_20190215!H14-'20181011'!H14</f>
        <v>0</v>
      </c>
      <c r="I14" s="26">
        <f>Piel2_Ann2_20190215!I14-'20181011'!I14</f>
        <v>0</v>
      </c>
      <c r="J14" s="26">
        <f>Piel2_Ann2_20190215!J14-'20181011'!J14</f>
        <v>0</v>
      </c>
      <c r="K14" s="26">
        <f>Piel2_Ann2_20190215!K14-'20181011'!K14</f>
        <v>481.76774523232524</v>
      </c>
      <c r="L14" s="50">
        <f>Piel2_Ann2_20190215!L14-'20181011'!L14</f>
        <v>612.86907848358715</v>
      </c>
      <c r="M14" s="50">
        <f>Piel2_Ann2_20190215!M14-'20181011'!M14</f>
        <v>626.69101187512149</v>
      </c>
      <c r="N14" s="50">
        <f>Piel2_Ann2_20190215!N14-'20181011'!N14</f>
        <v>576.62027546615059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26">
        <f>Piel2_Ann2_20190215!E15-'20181011'!E15</f>
        <v>0</v>
      </c>
      <c r="F15" s="26">
        <f>Piel2_Ann2_20190215!F15-'20181011'!F15</f>
        <v>0</v>
      </c>
      <c r="G15" s="26">
        <f>Piel2_Ann2_20190215!G15-'20181011'!G15</f>
        <v>0</v>
      </c>
      <c r="H15" s="26">
        <f>Piel2_Ann2_20190215!H15-'20181011'!H15</f>
        <v>0</v>
      </c>
      <c r="I15" s="26">
        <f>Piel2_Ann2_20190215!I15-'20181011'!I15</f>
        <v>0</v>
      </c>
      <c r="J15" s="26">
        <f>Piel2_Ann2_20190215!J15-'20181011'!J15</f>
        <v>0</v>
      </c>
      <c r="K15" s="26">
        <f>Piel2_Ann2_20190215!K15-'20181011'!K15</f>
        <v>-359.4720569435467</v>
      </c>
      <c r="L15" s="50">
        <f>Piel2_Ann2_20190215!L15-'20181011'!L15</f>
        <v>-496.94273031526427</v>
      </c>
      <c r="M15" s="50">
        <f>Piel2_Ann2_20190215!M15-'20181011'!M15</f>
        <v>-500.1308568195218</v>
      </c>
      <c r="N15" s="50">
        <f>Piel2_Ann2_20190215!N15-'20181011'!N15</f>
        <v>-526.73931785609602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26">
        <f>Piel2_Ann2_20190215!E16-'20181011'!E16</f>
        <v>0</v>
      </c>
      <c r="F16" s="26">
        <f>Piel2_Ann2_20190215!F16-'20181011'!F16</f>
        <v>0</v>
      </c>
      <c r="G16" s="26">
        <f>Piel2_Ann2_20190215!G16-'20181011'!G16</f>
        <v>0</v>
      </c>
      <c r="H16" s="26">
        <f>Piel2_Ann2_20190215!H16-'20181011'!H16</f>
        <v>0</v>
      </c>
      <c r="I16" s="26">
        <f>Piel2_Ann2_20190215!I16-'20181011'!I16</f>
        <v>0</v>
      </c>
      <c r="J16" s="26">
        <f>Piel2_Ann2_20190215!J16-'20181011'!J16</f>
        <v>0</v>
      </c>
      <c r="K16" s="26">
        <f>Piel2_Ann2_20190215!K16-'20181011'!K16</f>
        <v>159.35022276583186</v>
      </c>
      <c r="L16" s="50">
        <f>Piel2_Ann2_20190215!L16-'20181011'!L16</f>
        <v>197.48084512837522</v>
      </c>
      <c r="M16" s="50">
        <f>Piel2_Ann2_20190215!M16-'20181011'!M16</f>
        <v>179.50466194019828</v>
      </c>
      <c r="N16" s="50">
        <f>Piel2_Ann2_20190215!N16-'20181011'!N16</f>
        <v>110.20047674736998</v>
      </c>
    </row>
    <row r="17" spans="1:14" s="16" customFormat="1" x14ac:dyDescent="0.25">
      <c r="A17" s="13"/>
      <c r="B17" s="14" t="s">
        <v>55</v>
      </c>
      <c r="C17" s="14" t="s">
        <v>56</v>
      </c>
      <c r="D17" s="15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35" t="s">
        <v>134</v>
      </c>
      <c r="E18" s="28">
        <f>Piel2_Ann2_20190215!E18-'20181011'!E18</f>
        <v>0</v>
      </c>
      <c r="F18" s="28">
        <f>Piel2_Ann2_20190215!F18-'20181011'!F18</f>
        <v>0</v>
      </c>
      <c r="G18" s="28">
        <f>Piel2_Ann2_20190215!G18-'20181011'!G18</f>
        <v>0</v>
      </c>
      <c r="H18" s="28">
        <f>Piel2_Ann2_20190215!H18-'20181011'!H18</f>
        <v>0</v>
      </c>
      <c r="I18" s="28">
        <f>Piel2_Ann2_20190215!I18-'20181011'!I18</f>
        <v>0</v>
      </c>
      <c r="J18" s="28">
        <f>Piel2_Ann2_20190215!J18-'20181011'!J18</f>
        <v>0</v>
      </c>
      <c r="K18" s="28">
        <f>Piel2_Ann2_20190215!K18-'20181011'!K18</f>
        <v>0.42775801080148224</v>
      </c>
      <c r="L18" s="51">
        <f>Piel2_Ann2_20190215!L18-'20181011'!L18</f>
        <v>1.2517311475135351E-2</v>
      </c>
      <c r="M18" s="51">
        <f>Piel2_Ann2_20190215!M18-'20181011'!M18</f>
        <v>0</v>
      </c>
      <c r="N18" s="51">
        <f>Piel2_Ann2_20190215!N18-'20181011'!N18</f>
        <v>0</v>
      </c>
    </row>
    <row r="19" spans="1:14" ht="16.5" x14ac:dyDescent="0.3">
      <c r="A19" s="12">
        <f>A18+1</f>
        <v>13</v>
      </c>
      <c r="B19" s="1" t="s">
        <v>51</v>
      </c>
      <c r="C19" s="1" t="s">
        <v>4</v>
      </c>
      <c r="D19" s="35" t="s">
        <v>134</v>
      </c>
      <c r="E19" s="28">
        <f>Piel2_Ann2_20190215!E19-'20181011'!E19</f>
        <v>0</v>
      </c>
      <c r="F19" s="28">
        <f>Piel2_Ann2_20190215!F19-'20181011'!F19</f>
        <v>0</v>
      </c>
      <c r="G19" s="28">
        <f>Piel2_Ann2_20190215!G19-'20181011'!G19</f>
        <v>0</v>
      </c>
      <c r="H19" s="28">
        <f>Piel2_Ann2_20190215!H19-'20181011'!H19</f>
        <v>0</v>
      </c>
      <c r="I19" s="28">
        <f>Piel2_Ann2_20190215!I19-'20181011'!I19</f>
        <v>0</v>
      </c>
      <c r="J19" s="28">
        <f>Piel2_Ann2_20190215!J19-'20181011'!J19</f>
        <v>0</v>
      </c>
      <c r="K19" s="28">
        <f>Piel2_Ann2_20190215!K19-'20181011'!K19</f>
        <v>0.13721981300141017</v>
      </c>
      <c r="L19" s="51">
        <f>Piel2_Ann2_20190215!L19-'20181011'!L19</f>
        <v>9.0278758657680314E-2</v>
      </c>
      <c r="M19" s="51">
        <f>Piel2_Ann2_20190215!M19-'20181011'!M19</f>
        <v>4.838487989600182E-4</v>
      </c>
      <c r="N19" s="51">
        <f>Piel2_Ann2_20190215!N19-'20181011'!N19</f>
        <v>-6.8696829982339835E-4</v>
      </c>
    </row>
    <row r="20" spans="1:14" ht="16.5" x14ac:dyDescent="0.3">
      <c r="A20" s="12">
        <f t="shared" ref="A20:A24" si="1">A19+1</f>
        <v>14</v>
      </c>
      <c r="B20" s="1" t="s">
        <v>52</v>
      </c>
      <c r="C20" s="1" t="s">
        <v>5</v>
      </c>
      <c r="D20" s="35" t="s">
        <v>134</v>
      </c>
      <c r="E20" s="28">
        <f>Piel2_Ann2_20190215!E20-'20181011'!E20</f>
        <v>0</v>
      </c>
      <c r="F20" s="28">
        <f>Piel2_Ann2_20190215!F20-'20181011'!F20</f>
        <v>0</v>
      </c>
      <c r="G20" s="28">
        <f>Piel2_Ann2_20190215!G20-'20181011'!G20</f>
        <v>0</v>
      </c>
      <c r="H20" s="28">
        <f>Piel2_Ann2_20190215!H20-'20181011'!H20</f>
        <v>0</v>
      </c>
      <c r="I20" s="28">
        <f>Piel2_Ann2_20190215!I20-'20181011'!I20</f>
        <v>0</v>
      </c>
      <c r="J20" s="28">
        <f>Piel2_Ann2_20190215!J20-'20181011'!J20</f>
        <v>0</v>
      </c>
      <c r="K20" s="28">
        <f>Piel2_Ann2_20190215!K20-'20181011'!K20</f>
        <v>10.774335722574646</v>
      </c>
      <c r="L20" s="51">
        <f>Piel2_Ann2_20190215!L20-'20181011'!L20</f>
        <v>3.0164711262114841</v>
      </c>
      <c r="M20" s="51">
        <f>Piel2_Ann2_20190215!M20-'20181011'!M20</f>
        <v>-0.84175888594435477</v>
      </c>
      <c r="N20" s="51">
        <f>Piel2_Ann2_20190215!N20-'20181011'!N20</f>
        <v>-1.1886859877116462</v>
      </c>
    </row>
    <row r="21" spans="1:14" ht="16.5" x14ac:dyDescent="0.3">
      <c r="A21" s="12">
        <f t="shared" si="1"/>
        <v>15</v>
      </c>
      <c r="B21" s="1" t="s">
        <v>53</v>
      </c>
      <c r="C21" s="1" t="s">
        <v>6</v>
      </c>
      <c r="D21" s="35" t="s">
        <v>134</v>
      </c>
      <c r="E21" s="28">
        <f>Piel2_Ann2_20190215!E21-'20181011'!E21</f>
        <v>0</v>
      </c>
      <c r="F21" s="28">
        <f>Piel2_Ann2_20190215!F21-'20181011'!F21</f>
        <v>0</v>
      </c>
      <c r="G21" s="28">
        <f>Piel2_Ann2_20190215!G21-'20181011'!G21</f>
        <v>0</v>
      </c>
      <c r="H21" s="28">
        <f>Piel2_Ann2_20190215!H21-'20181011'!H21</f>
        <v>0</v>
      </c>
      <c r="I21" s="28">
        <f>Piel2_Ann2_20190215!I21-'20181011'!I21</f>
        <v>0</v>
      </c>
      <c r="J21" s="28">
        <f>Piel2_Ann2_20190215!J21-'20181011'!J21</f>
        <v>0</v>
      </c>
      <c r="K21" s="28">
        <f>Piel2_Ann2_20190215!K21-'20181011'!K21</f>
        <v>2.0405233355453838</v>
      </c>
      <c r="L21" s="51">
        <f>Piel2_Ann2_20190215!L21-'20181011'!L21</f>
        <v>1.3333827454603764</v>
      </c>
      <c r="M21" s="51">
        <f>Piel2_Ann2_20190215!M21-'20181011'!M21</f>
        <v>-0.65689335632295176</v>
      </c>
      <c r="N21" s="51">
        <f>Piel2_Ann2_20190215!N21-'20181011'!N21</f>
        <v>-1.7973113081559688E-2</v>
      </c>
    </row>
    <row r="22" spans="1:14" x14ac:dyDescent="0.25">
      <c r="A22" s="12">
        <f t="shared" si="1"/>
        <v>16</v>
      </c>
      <c r="B22" s="1" t="s">
        <v>54</v>
      </c>
      <c r="C22" s="1" t="s">
        <v>57</v>
      </c>
      <c r="D22" s="18" t="s">
        <v>58</v>
      </c>
      <c r="E22" s="28" t="s">
        <v>58</v>
      </c>
      <c r="F22" s="28" t="s">
        <v>58</v>
      </c>
      <c r="G22" s="28" t="s">
        <v>58</v>
      </c>
      <c r="H22" s="28" t="s">
        <v>58</v>
      </c>
      <c r="I22" s="28" t="s">
        <v>58</v>
      </c>
      <c r="J22" s="28" t="s">
        <v>58</v>
      </c>
      <c r="K22" s="28" t="s">
        <v>58</v>
      </c>
      <c r="L22" s="51" t="s">
        <v>58</v>
      </c>
      <c r="M22" s="51" t="s">
        <v>58</v>
      </c>
      <c r="N22" s="51" t="s">
        <v>58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35" t="s">
        <v>134</v>
      </c>
      <c r="E23" s="28">
        <f>Piel2_Ann2_20190215!E23-'20181011'!E23</f>
        <v>0</v>
      </c>
      <c r="F23" s="28">
        <f>Piel2_Ann2_20190215!F23-'20181011'!F23</f>
        <v>0</v>
      </c>
      <c r="G23" s="28">
        <f>Piel2_Ann2_20190215!G23-'20181011'!G23</f>
        <v>0</v>
      </c>
      <c r="H23" s="28">
        <f>Piel2_Ann2_20190215!H23-'20181011'!H23</f>
        <v>0</v>
      </c>
      <c r="I23" s="28">
        <f>Piel2_Ann2_20190215!I23-'20181011'!I23</f>
        <v>0</v>
      </c>
      <c r="J23" s="28">
        <f>Piel2_Ann2_20190215!J23-'20181011'!J23</f>
        <v>0</v>
      </c>
      <c r="K23" s="28">
        <f>Piel2_Ann2_20190215!K23-'20181011'!K23</f>
        <v>-2.4783382394470976</v>
      </c>
      <c r="L23" s="51">
        <f>Piel2_Ann2_20190215!L23-'20181011'!L23</f>
        <v>-0.82661752256059096</v>
      </c>
      <c r="M23" s="51">
        <f>Piel2_Ann2_20190215!M23-'20181011'!M23</f>
        <v>0.10955423091769667</v>
      </c>
      <c r="N23" s="51">
        <f>Piel2_Ann2_20190215!N23-'20181011'!N23</f>
        <v>-4.1364474431127007E-2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35" t="s">
        <v>134</v>
      </c>
      <c r="E24" s="28">
        <f>Piel2_Ann2_20190215!E24-'20181011'!E24</f>
        <v>0</v>
      </c>
      <c r="F24" s="28">
        <f>Piel2_Ann2_20190215!F24-'20181011'!F24</f>
        <v>0</v>
      </c>
      <c r="G24" s="28">
        <f>Piel2_Ann2_20190215!G24-'20181011'!G24</f>
        <v>0</v>
      </c>
      <c r="H24" s="28">
        <f>Piel2_Ann2_20190215!H24-'20181011'!H24</f>
        <v>0</v>
      </c>
      <c r="I24" s="28">
        <f>Piel2_Ann2_20190215!I24-'20181011'!I24</f>
        <v>0</v>
      </c>
      <c r="J24" s="28">
        <f>Piel2_Ann2_20190215!J24-'20181011'!J24</f>
        <v>0</v>
      </c>
      <c r="K24" s="28">
        <f>Piel2_Ann2_20190215!K24-'20181011'!K24</f>
        <v>1.0623791550622874</v>
      </c>
      <c r="L24" s="51">
        <f>Piel2_Ann2_20190215!L24-'20181011'!L24</f>
        <v>0.18331971905993782</v>
      </c>
      <c r="M24" s="51">
        <f>Piel2_Ann2_20190215!M24-'20181011'!M24</f>
        <v>-0.16917176735491424</v>
      </c>
      <c r="N24" s="51">
        <f>Piel2_Ann2_20190215!N24-'20181011'!N24</f>
        <v>-0.44342750525043773</v>
      </c>
    </row>
    <row r="25" spans="1:14" s="16" customFormat="1" x14ac:dyDescent="0.25">
      <c r="A25" s="13"/>
      <c r="B25" s="14" t="s">
        <v>59</v>
      </c>
      <c r="C25" s="14" t="s">
        <v>60</v>
      </c>
      <c r="D25" s="15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26">
        <f>Piel2_Ann2_20190215!E26-'20181011'!E26</f>
        <v>0</v>
      </c>
      <c r="F26" s="26">
        <f>Piel2_Ann2_20190215!F26-'20181011'!F26</f>
        <v>0</v>
      </c>
      <c r="G26" s="26">
        <f>Piel2_Ann2_20190215!G26-'20181011'!G26</f>
        <v>0</v>
      </c>
      <c r="H26" s="26">
        <f>Piel2_Ann2_20190215!H26-'20181011'!H26</f>
        <v>0</v>
      </c>
      <c r="I26" s="26">
        <f>Piel2_Ann2_20190215!I26-'20181011'!I26</f>
        <v>0</v>
      </c>
      <c r="J26" s="26">
        <f>Piel2_Ann2_20190215!J26-'20181011'!J26</f>
        <v>0</v>
      </c>
      <c r="K26" s="26">
        <f>Piel2_Ann2_20190215!K26-'20181011'!K26</f>
        <v>87.71725172402148</v>
      </c>
      <c r="L26" s="50">
        <f>Piel2_Ann2_20190215!L26-'20181011'!L26</f>
        <v>95.949812333921727</v>
      </c>
      <c r="M26" s="50">
        <f>Piel2_Ann2_20190215!M26-'20181011'!M26</f>
        <v>101.61197781460578</v>
      </c>
      <c r="N26" s="50">
        <f>Piel2_Ann2_20190215!N26-'20181011'!N26</f>
        <v>107.50509717393288</v>
      </c>
    </row>
    <row r="27" spans="1:14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26">
        <f>Piel2_Ann2_20190215!E27-'20181011'!E27</f>
        <v>0</v>
      </c>
      <c r="F27" s="26">
        <f>Piel2_Ann2_20190215!F27-'20181011'!F27</f>
        <v>0</v>
      </c>
      <c r="G27" s="26">
        <f>Piel2_Ann2_20190215!G27-'20181011'!G27</f>
        <v>0</v>
      </c>
      <c r="H27" s="26">
        <f>Piel2_Ann2_20190215!H27-'20181011'!H27</f>
        <v>0</v>
      </c>
      <c r="I27" s="26">
        <f>Piel2_Ann2_20190215!I27-'20181011'!I27</f>
        <v>0</v>
      </c>
      <c r="J27" s="26">
        <f>Piel2_Ann2_20190215!J27-'20181011'!J27</f>
        <v>16.753999999999905</v>
      </c>
      <c r="K27" s="26">
        <f>Piel2_Ann2_20190215!K27-'20181011'!K27</f>
        <v>8.8317961564534926</v>
      </c>
      <c r="L27" s="50">
        <f>Piel2_Ann2_20190215!L27-'20181011'!L27</f>
        <v>30.425435603633559</v>
      </c>
      <c r="M27" s="50">
        <f>Piel2_Ann2_20190215!M27-'20181011'!M27</f>
        <v>32.177640398014773</v>
      </c>
      <c r="N27" s="50">
        <f>Piel2_Ann2_20190215!N27-'20181011'!N27</f>
        <v>33.861703245995159</v>
      </c>
    </row>
    <row r="28" spans="1:14" x14ac:dyDescent="0.25">
      <c r="A28" s="12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26">
        <f>Piel2_Ann2_20190215!E28-'20181011'!E28</f>
        <v>0</v>
      </c>
      <c r="F28" s="26">
        <f>Piel2_Ann2_20190215!F28-'20181011'!F28</f>
        <v>0</v>
      </c>
      <c r="G28" s="26">
        <f>Piel2_Ann2_20190215!G28-'20181011'!G28</f>
        <v>0</v>
      </c>
      <c r="H28" s="26">
        <f>Piel2_Ann2_20190215!H28-'20181011'!H28</f>
        <v>0</v>
      </c>
      <c r="I28" s="26">
        <f>Piel2_Ann2_20190215!I28-'20181011'!I28</f>
        <v>0</v>
      </c>
      <c r="J28" s="26">
        <f>Piel2_Ann2_20190215!J28-'20181011'!J28</f>
        <v>-16.753999999999905</v>
      </c>
      <c r="K28" s="26">
        <f>Piel2_Ann2_20190215!K28-'20181011'!K28</f>
        <v>818.7756811857198</v>
      </c>
      <c r="L28" s="50">
        <f>Piel2_Ann2_20190215!L28-'20181011'!L28</f>
        <v>1169.537932821233</v>
      </c>
      <c r="M28" s="50">
        <f>Piel2_Ann2_20190215!M28-'20181011'!M28</f>
        <v>1229.4481567379044</v>
      </c>
      <c r="N28" s="50">
        <f>Piel2_Ann2_20190215!N28-'20181011'!N28</f>
        <v>1217.2982436099701</v>
      </c>
    </row>
    <row r="29" spans="1:14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26">
        <f>Piel2_Ann2_20190215!E29-'20181011'!E29</f>
        <v>0</v>
      </c>
      <c r="F29" s="26">
        <f>Piel2_Ann2_20190215!F29-'20181011'!F29</f>
        <v>0</v>
      </c>
      <c r="G29" s="26">
        <f>Piel2_Ann2_20190215!G29-'20181011'!G29</f>
        <v>0</v>
      </c>
      <c r="H29" s="26">
        <f>Piel2_Ann2_20190215!H29-'20181011'!H29</f>
        <v>0</v>
      </c>
      <c r="I29" s="26">
        <f>Piel2_Ann2_20190215!I29-'20181011'!I29</f>
        <v>0</v>
      </c>
      <c r="J29" s="26">
        <f>Piel2_Ann2_20190215!J29-'20181011'!J29</f>
        <v>0</v>
      </c>
      <c r="K29" s="26">
        <f>Piel2_Ann2_20190215!K29-'20181011'!K29</f>
        <v>89.405562102035219</v>
      </c>
      <c r="L29" s="50">
        <f>Piel2_Ann2_20190215!L29-'20181011'!L29</f>
        <v>199.67366366634178</v>
      </c>
      <c r="M29" s="50">
        <f>Piel2_Ann2_20190215!M29-'20181011'!M29</f>
        <v>167.84028125060104</v>
      </c>
      <c r="N29" s="50">
        <f>Piel2_Ann2_20190215!N29-'20181011'!N29</f>
        <v>178.29410857866787</v>
      </c>
    </row>
    <row r="30" spans="1:14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26">
        <f>Piel2_Ann2_20190215!E30-'20181011'!E30</f>
        <v>0</v>
      </c>
      <c r="F30" s="26">
        <f>Piel2_Ann2_20190215!F30-'20181011'!F30</f>
        <v>0</v>
      </c>
      <c r="G30" s="26">
        <f>Piel2_Ann2_20190215!G30-'20181011'!G30</f>
        <v>0</v>
      </c>
      <c r="H30" s="26">
        <f>Piel2_Ann2_20190215!H30-'20181011'!H30</f>
        <v>0</v>
      </c>
      <c r="I30" s="26">
        <f>Piel2_Ann2_20190215!I30-'20181011'!I30</f>
        <v>0</v>
      </c>
      <c r="J30" s="26">
        <f>Piel2_Ann2_20190215!J30-'20181011'!J30</f>
        <v>-16.754000000000019</v>
      </c>
      <c r="K30" s="26">
        <f>Piel2_Ann2_20190215!K30-'20181011'!K30</f>
        <v>729.37011908368515</v>
      </c>
      <c r="L30" s="50">
        <f>Piel2_Ann2_20190215!L30-'20181011'!L30</f>
        <v>969.86426915489051</v>
      </c>
      <c r="M30" s="50">
        <f>Piel2_Ann2_20190215!M30-'20181011'!M30</f>
        <v>1061.6078754873038</v>
      </c>
      <c r="N30" s="50">
        <f>Piel2_Ann2_20190215!N30-'20181011'!N30</f>
        <v>1039.0041350313013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26">
        <f>Piel2_Ann2_20190215!E31-'20181011'!E31</f>
        <v>0</v>
      </c>
      <c r="F31" s="26">
        <f>Piel2_Ann2_20190215!F31-'20181011'!F31</f>
        <v>0</v>
      </c>
      <c r="G31" s="26">
        <f>Piel2_Ann2_20190215!G31-'20181011'!G31</f>
        <v>0</v>
      </c>
      <c r="H31" s="26">
        <f>Piel2_Ann2_20190215!H31-'20181011'!H31</f>
        <v>0</v>
      </c>
      <c r="I31" s="26">
        <f>Piel2_Ann2_20190215!I31-'20181011'!I31</f>
        <v>0</v>
      </c>
      <c r="J31" s="26">
        <f>Piel2_Ann2_20190215!J31-'20181011'!J31</f>
        <v>0</v>
      </c>
      <c r="K31" s="26">
        <f>Piel2_Ann2_20190215!K31-'20181011'!K31</f>
        <v>-388.56445766763136</v>
      </c>
      <c r="L31" s="50">
        <f>Piel2_Ann2_20190215!L31-'20181011'!L31</f>
        <v>-656.35954474976461</v>
      </c>
      <c r="M31" s="50">
        <f>Piel2_Ann2_20190215!M31-'20181011'!M31</f>
        <v>-702.30544629041469</v>
      </c>
      <c r="N31" s="50">
        <f>Piel2_Ann2_20190215!N31-'20181011'!N31</f>
        <v>-761.50951368174719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26">
        <f>Piel2_Ann2_20190215!E32-'20181011'!E32</f>
        <v>0</v>
      </c>
      <c r="F32" s="26">
        <f>Piel2_Ann2_20190215!F32-'20181011'!F32</f>
        <v>0</v>
      </c>
      <c r="G32" s="26">
        <f>Piel2_Ann2_20190215!G32-'20181011'!G32</f>
        <v>0</v>
      </c>
      <c r="H32" s="26">
        <f>Piel2_Ann2_20190215!H32-'20181011'!H32</f>
        <v>0</v>
      </c>
      <c r="I32" s="26">
        <f>Piel2_Ann2_20190215!I32-'20181011'!I32</f>
        <v>0</v>
      </c>
      <c r="J32" s="26">
        <f>Piel2_Ann2_20190215!J32-'20181011'!J32</f>
        <v>0</v>
      </c>
      <c r="K32" s="26">
        <f>Piel2_Ann2_20190215!K32-'20181011'!K32</f>
        <v>142.60174476784596</v>
      </c>
      <c r="L32" s="50">
        <f>Piel2_Ann2_20190215!L32-'20181011'!L32</f>
        <v>187.73038926893787</v>
      </c>
      <c r="M32" s="50">
        <f>Piel2_Ann2_20190215!M32-'20181011'!M32</f>
        <v>170.12761361121738</v>
      </c>
      <c r="N32" s="50">
        <f>Piel2_Ann2_20190215!N32-'20181011'!N32</f>
        <v>89.018889294540713</v>
      </c>
    </row>
    <row r="33" spans="1:16" x14ac:dyDescent="0.25">
      <c r="A33" s="8"/>
      <c r="B33" s="9" t="s">
        <v>61</v>
      </c>
      <c r="C33" s="9" t="s">
        <v>62</v>
      </c>
      <c r="D33" s="11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</row>
    <row r="34" spans="1:16" ht="16.5" x14ac:dyDescent="0.3">
      <c r="A34" s="12">
        <f>A32+1</f>
        <v>26</v>
      </c>
      <c r="B34" s="1" t="s">
        <v>63</v>
      </c>
      <c r="C34" s="1" t="s">
        <v>64</v>
      </c>
      <c r="D34" s="35" t="s">
        <v>134</v>
      </c>
      <c r="E34" s="28">
        <f>Piel2_Ann2_20190215!E34-'20181011'!E34</f>
        <v>0</v>
      </c>
      <c r="F34" s="28">
        <f>Piel2_Ann2_20190215!F34-'20181011'!F34</f>
        <v>0</v>
      </c>
      <c r="G34" s="28">
        <f>Piel2_Ann2_20190215!G34-'20181011'!G34</f>
        <v>0</v>
      </c>
      <c r="H34" s="28">
        <f>Piel2_Ann2_20190215!H34-'20181011'!H34</f>
        <v>0</v>
      </c>
      <c r="I34" s="28">
        <f>Piel2_Ann2_20190215!I34-'20181011'!I34</f>
        <v>0</v>
      </c>
      <c r="J34" s="28">
        <f>Piel2_Ann2_20190215!J34-'20181011'!J34</f>
        <v>-1.4210854715202004E-14</v>
      </c>
      <c r="K34" s="28">
        <f>Piel2_Ann2_20190215!K34-'20181011'!K34</f>
        <v>0.81282683817174473</v>
      </c>
      <c r="L34" s="51">
        <f>Piel2_Ann2_20190215!L34-'20181011'!L34</f>
        <v>-2.4145388264074086E-2</v>
      </c>
      <c r="M34" s="51">
        <f>Piel2_Ann2_20190215!M34-'20181011'!M34</f>
        <v>4.4470286816448379E-2</v>
      </c>
      <c r="N34" s="51">
        <f>Piel2_Ann2_20190215!N34-'20181011'!N34</f>
        <v>-1.5839180723929758E-2</v>
      </c>
    </row>
    <row r="35" spans="1:16" ht="16.5" x14ac:dyDescent="0.3">
      <c r="A35" s="12">
        <f>A34+1</f>
        <v>27</v>
      </c>
      <c r="B35" s="17" t="s">
        <v>65</v>
      </c>
      <c r="C35" s="17" t="s">
        <v>66</v>
      </c>
      <c r="D35" s="35" t="s">
        <v>134</v>
      </c>
      <c r="E35" s="28">
        <f>Piel2_Ann2_20190215!E35-'20181011'!E35</f>
        <v>0</v>
      </c>
      <c r="F35" s="28">
        <f>Piel2_Ann2_20190215!F35-'20181011'!F35</f>
        <v>0</v>
      </c>
      <c r="G35" s="28">
        <f>Piel2_Ann2_20190215!G35-'20181011'!G35</f>
        <v>0</v>
      </c>
      <c r="H35" s="28">
        <f>Piel2_Ann2_20190215!H35-'20181011'!H35</f>
        <v>0</v>
      </c>
      <c r="I35" s="28">
        <f>Piel2_Ann2_20190215!I35-'20181011'!I35</f>
        <v>0</v>
      </c>
      <c r="J35" s="28">
        <f>Piel2_Ann2_20190215!J35-'20181011'!J35</f>
        <v>0</v>
      </c>
      <c r="K35" s="28">
        <f>Piel2_Ann2_20190215!K35-'20181011'!K35</f>
        <v>0.10000000000000009</v>
      </c>
      <c r="L35" s="51">
        <f>Piel2_Ann2_20190215!L35-'20181011'!L35</f>
        <v>0</v>
      </c>
      <c r="M35" s="51">
        <f>Piel2_Ann2_20190215!M35-'20181011'!M35</f>
        <v>0</v>
      </c>
      <c r="N35" s="51">
        <f>Piel2_Ann2_20190215!N35-'20181011'!N35</f>
        <v>0</v>
      </c>
    </row>
    <row r="36" spans="1:16" ht="16.5" x14ac:dyDescent="0.3">
      <c r="A36" s="12">
        <f t="shared" ref="A36:A41" si="3">A35+1</f>
        <v>28</v>
      </c>
      <c r="B36" s="17" t="s">
        <v>67</v>
      </c>
      <c r="C36" s="17" t="s">
        <v>68</v>
      </c>
      <c r="D36" s="35" t="s">
        <v>134</v>
      </c>
      <c r="E36" s="28">
        <f>Piel2_Ann2_20190215!E36-'20181011'!E36</f>
        <v>0</v>
      </c>
      <c r="F36" s="28">
        <f>Piel2_Ann2_20190215!F36-'20181011'!F36</f>
        <v>0</v>
      </c>
      <c r="G36" s="28">
        <f>Piel2_Ann2_20190215!G36-'20181011'!G36</f>
        <v>0</v>
      </c>
      <c r="H36" s="28">
        <f>Piel2_Ann2_20190215!H36-'20181011'!H36</f>
        <v>0</v>
      </c>
      <c r="I36" s="28">
        <f>Piel2_Ann2_20190215!I36-'20181011'!I36</f>
        <v>0</v>
      </c>
      <c r="J36" s="28">
        <f>Piel2_Ann2_20190215!J36-'20181011'!J36</f>
        <v>0.35640521393554536</v>
      </c>
      <c r="K36" s="28">
        <f>Piel2_Ann2_20190215!K36-'20181011'!K36</f>
        <v>-0.32131411734059157</v>
      </c>
      <c r="L36" s="51">
        <f>Piel2_Ann2_20190215!L36-'20181011'!L36</f>
        <v>0.29802626429007395</v>
      </c>
      <c r="M36" s="51">
        <f>Piel2_Ann2_20190215!M36-'20181011'!M36</f>
        <v>0</v>
      </c>
      <c r="N36" s="51">
        <f>Piel2_Ann2_20190215!N36-'20181011'!N36</f>
        <v>0</v>
      </c>
    </row>
    <row r="37" spans="1:16" ht="16.5" x14ac:dyDescent="0.3">
      <c r="A37" s="12">
        <f t="shared" si="3"/>
        <v>29</v>
      </c>
      <c r="B37" s="17" t="s">
        <v>69</v>
      </c>
      <c r="C37" s="17" t="s">
        <v>70</v>
      </c>
      <c r="D37" s="35" t="s">
        <v>134</v>
      </c>
      <c r="E37" s="28">
        <f>Piel2_Ann2_20190215!E37-'20181011'!E37</f>
        <v>0</v>
      </c>
      <c r="F37" s="28">
        <f>Piel2_Ann2_20190215!F37-'20181011'!F37</f>
        <v>0</v>
      </c>
      <c r="G37" s="28">
        <f>Piel2_Ann2_20190215!G37-'20181011'!G37</f>
        <v>0</v>
      </c>
      <c r="H37" s="28">
        <f>Piel2_Ann2_20190215!H37-'20181011'!H37</f>
        <v>0</v>
      </c>
      <c r="I37" s="28">
        <f>Piel2_Ann2_20190215!I37-'20181011'!I37</f>
        <v>0</v>
      </c>
      <c r="J37" s="28">
        <f>Piel2_Ann2_20190215!J37-'20181011'!J37</f>
        <v>-0.28252756972599968</v>
      </c>
      <c r="K37" s="28">
        <f>Piel2_Ann2_20190215!K37-'20181011'!K37</f>
        <v>2.7666031188318669</v>
      </c>
      <c r="L37" s="51">
        <f>Piel2_Ann2_20190215!L37-'20181011'!L37</f>
        <v>0.96024775546848673</v>
      </c>
      <c r="M37" s="51">
        <f>Piel2_Ann2_20190215!M37-'20181011'!M37</f>
        <v>0.22501139494987399</v>
      </c>
      <c r="N37" s="51">
        <f>Piel2_Ann2_20190215!N37-'20181011'!N37</f>
        <v>-0.14136212559877492</v>
      </c>
    </row>
    <row r="38" spans="1:16" ht="16.5" x14ac:dyDescent="0.3">
      <c r="A38" s="12">
        <f t="shared" si="3"/>
        <v>30</v>
      </c>
      <c r="B38" s="17" t="s">
        <v>71</v>
      </c>
      <c r="C38" s="17" t="s">
        <v>72</v>
      </c>
      <c r="D38" s="35" t="s">
        <v>134</v>
      </c>
      <c r="E38" s="28">
        <f>Piel2_Ann2_20190215!E38-'20181011'!E38</f>
        <v>0</v>
      </c>
      <c r="F38" s="28">
        <f>Piel2_Ann2_20190215!F38-'20181011'!F38</f>
        <v>0</v>
      </c>
      <c r="G38" s="28">
        <f>Piel2_Ann2_20190215!G38-'20181011'!G38</f>
        <v>0</v>
      </c>
      <c r="H38" s="28">
        <f>Piel2_Ann2_20190215!H38-'20181011'!H38</f>
        <v>0</v>
      </c>
      <c r="I38" s="28">
        <f>Piel2_Ann2_20190215!I38-'20181011'!I38</f>
        <v>0</v>
      </c>
      <c r="J38" s="28">
        <f>Piel2_Ann2_20190215!J38-'20181011'!J38</f>
        <v>0</v>
      </c>
      <c r="K38" s="28">
        <f>Piel2_Ann2_20190215!K38-'20181011'!K38</f>
        <v>-0.44268336236487515</v>
      </c>
      <c r="L38" s="51">
        <f>Piel2_Ann2_20190215!L38-'20181011'!L38</f>
        <v>0.15284738292606415</v>
      </c>
      <c r="M38" s="51">
        <f>Piel2_Ann2_20190215!M38-'20181011'!M38</f>
        <v>0</v>
      </c>
      <c r="N38" s="51">
        <f>Piel2_Ann2_20190215!N38-'20181011'!N38</f>
        <v>0</v>
      </c>
    </row>
    <row r="39" spans="1:16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28" t="s">
        <v>58</v>
      </c>
      <c r="F39" s="28" t="s">
        <v>58</v>
      </c>
      <c r="G39" s="28" t="s">
        <v>58</v>
      </c>
      <c r="H39" s="28" t="s">
        <v>58</v>
      </c>
      <c r="I39" s="28" t="s">
        <v>58</v>
      </c>
      <c r="J39" s="28" t="s">
        <v>58</v>
      </c>
      <c r="K39" s="28" t="s">
        <v>58</v>
      </c>
      <c r="L39" s="51" t="s">
        <v>58</v>
      </c>
      <c r="M39" s="51" t="s">
        <v>58</v>
      </c>
      <c r="N39" s="51" t="s">
        <v>58</v>
      </c>
    </row>
    <row r="40" spans="1:16" ht="16.5" x14ac:dyDescent="0.3">
      <c r="A40" s="12">
        <f t="shared" si="3"/>
        <v>32</v>
      </c>
      <c r="B40" s="17" t="s">
        <v>75</v>
      </c>
      <c r="C40" s="17" t="s">
        <v>76</v>
      </c>
      <c r="D40" s="35" t="s">
        <v>134</v>
      </c>
      <c r="E40" s="28">
        <f>Piel2_Ann2_20190215!E40-'20181011'!E40</f>
        <v>0</v>
      </c>
      <c r="F40" s="28">
        <f>Piel2_Ann2_20190215!F40-'20181011'!F40</f>
        <v>0</v>
      </c>
      <c r="G40" s="28">
        <f>Piel2_Ann2_20190215!G40-'20181011'!G40</f>
        <v>0</v>
      </c>
      <c r="H40" s="28">
        <f>Piel2_Ann2_20190215!H40-'20181011'!H40</f>
        <v>0</v>
      </c>
      <c r="I40" s="28">
        <f>Piel2_Ann2_20190215!I40-'20181011'!I40</f>
        <v>0</v>
      </c>
      <c r="J40" s="28">
        <f>Piel2_Ann2_20190215!J40-'20181011'!J40</f>
        <v>0</v>
      </c>
      <c r="K40" s="28">
        <f>Piel2_Ann2_20190215!K40-'20181011'!K40</f>
        <v>0.19999999999999973</v>
      </c>
      <c r="L40" s="51">
        <f>Piel2_Ann2_20190215!L40-'20181011'!L40</f>
        <v>-0.5</v>
      </c>
      <c r="M40" s="51">
        <f>Piel2_Ann2_20190215!M40-'20181011'!M40</f>
        <v>-0.10000000000000009</v>
      </c>
      <c r="N40" s="51">
        <f>Piel2_Ann2_20190215!N40-'20181011'!N40</f>
        <v>0</v>
      </c>
    </row>
    <row r="41" spans="1:16" ht="16.5" x14ac:dyDescent="0.3">
      <c r="A41" s="12">
        <f t="shared" si="3"/>
        <v>33</v>
      </c>
      <c r="B41" s="17" t="s">
        <v>77</v>
      </c>
      <c r="C41" s="17" t="s">
        <v>78</v>
      </c>
      <c r="D41" s="35" t="s">
        <v>134</v>
      </c>
      <c r="E41" s="28">
        <f>Piel2_Ann2_20190215!E41-'20181011'!E41</f>
        <v>0</v>
      </c>
      <c r="F41" s="28">
        <f>Piel2_Ann2_20190215!F41-'20181011'!F41</f>
        <v>0</v>
      </c>
      <c r="G41" s="28">
        <f>Piel2_Ann2_20190215!G41-'20181011'!G41</f>
        <v>0</v>
      </c>
      <c r="H41" s="28">
        <f>Piel2_Ann2_20190215!H41-'20181011'!H41</f>
        <v>0</v>
      </c>
      <c r="I41" s="28">
        <f>Piel2_Ann2_20190215!I41-'20181011'!I41</f>
        <v>0</v>
      </c>
      <c r="J41" s="28">
        <f>Piel2_Ann2_20190215!J41-'20181011'!J41</f>
        <v>0</v>
      </c>
      <c r="K41" s="28">
        <f>Piel2_Ann2_20190215!K41-'20181011'!K41</f>
        <v>-0.19999999999999996</v>
      </c>
      <c r="L41" s="51">
        <f>Piel2_Ann2_20190215!L41-'20181011'!L41</f>
        <v>0</v>
      </c>
      <c r="M41" s="51">
        <f>Piel2_Ann2_20190215!M41-'20181011'!M41</f>
        <v>0</v>
      </c>
      <c r="N41" s="51">
        <f>Piel2_Ann2_20190215!N41-'20181011'!N41</f>
        <v>0</v>
      </c>
    </row>
    <row r="42" spans="1:16" x14ac:dyDescent="0.25">
      <c r="A42" s="8"/>
      <c r="B42" s="9" t="s">
        <v>79</v>
      </c>
      <c r="C42" s="9" t="s">
        <v>80</v>
      </c>
      <c r="D42" s="11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</row>
    <row r="43" spans="1:16" ht="16.5" x14ac:dyDescent="0.3">
      <c r="A43" s="12">
        <f>A41+1</f>
        <v>34</v>
      </c>
      <c r="B43" s="1" t="s">
        <v>2</v>
      </c>
      <c r="C43" s="1" t="s">
        <v>3</v>
      </c>
      <c r="D43" s="35" t="s">
        <v>134</v>
      </c>
      <c r="E43" s="28">
        <f>Piel2_Ann2_20190215!E43-'20181011'!E43</f>
        <v>0</v>
      </c>
      <c r="F43" s="28">
        <f>Piel2_Ann2_20190215!F43-'20181011'!F43</f>
        <v>0</v>
      </c>
      <c r="G43" s="28">
        <f>Piel2_Ann2_20190215!G43-'20181011'!G43</f>
        <v>0</v>
      </c>
      <c r="H43" s="28">
        <f>Piel2_Ann2_20190215!H43-'20181011'!H43</f>
        <v>0</v>
      </c>
      <c r="I43" s="28">
        <f>Piel2_Ann2_20190215!I43-'20181011'!I43</f>
        <v>0</v>
      </c>
      <c r="J43" s="28">
        <f>Piel2_Ann2_20190215!J43-'20181011'!J43</f>
        <v>0</v>
      </c>
      <c r="K43" s="28">
        <f>Piel2_Ann2_20190215!K43-'20181011'!K43</f>
        <v>0.26310688948597827</v>
      </c>
      <c r="L43" s="51">
        <f>Piel2_Ann2_20190215!L43-'20181011'!L43</f>
        <v>4.5809992058165605E-3</v>
      </c>
      <c r="M43" s="51">
        <f>Piel2_Ann2_20190215!M43-'20181011'!M43</f>
        <v>-6.097310815692758E-3</v>
      </c>
      <c r="N43" s="51">
        <f>Piel2_Ann2_20190215!N43-'20181011'!N43</f>
        <v>-6.0213030864342265E-3</v>
      </c>
    </row>
    <row r="44" spans="1:16" ht="16.5" x14ac:dyDescent="0.3">
      <c r="A44" s="12">
        <f>A43+1</f>
        <v>35</v>
      </c>
      <c r="B44" s="1" t="s">
        <v>51</v>
      </c>
      <c r="C44" s="1" t="s">
        <v>4</v>
      </c>
      <c r="D44" s="35" t="s">
        <v>134</v>
      </c>
      <c r="E44" s="28">
        <f>Piel2_Ann2_20190215!E44-'20181011'!E44</f>
        <v>0</v>
      </c>
      <c r="F44" s="28">
        <f>Piel2_Ann2_20190215!F44-'20181011'!F44</f>
        <v>0</v>
      </c>
      <c r="G44" s="28">
        <f>Piel2_Ann2_20190215!G44-'20181011'!G44</f>
        <v>0</v>
      </c>
      <c r="H44" s="28">
        <f>Piel2_Ann2_20190215!H44-'20181011'!H44</f>
        <v>0</v>
      </c>
      <c r="I44" s="28">
        <f>Piel2_Ann2_20190215!I44-'20181011'!I44</f>
        <v>0</v>
      </c>
      <c r="J44" s="28">
        <f>Piel2_Ann2_20190215!J44-'20181011'!J44</f>
        <v>0</v>
      </c>
      <c r="K44" s="28">
        <f>Piel2_Ann2_20190215!K44-'20181011'!K44</f>
        <v>2.3402041899025283E-2</v>
      </c>
      <c r="L44" s="51">
        <f>Piel2_Ann2_20190215!L44-'20181011'!L44</f>
        <v>1.2948671947419998E-2</v>
      </c>
      <c r="M44" s="51">
        <f>Piel2_Ann2_20190215!M44-'20181011'!M44</f>
        <v>-2.3207416466625164E-3</v>
      </c>
      <c r="N44" s="51">
        <f>Piel2_Ann2_20190215!N44-'20181011'!N44</f>
        <v>-2.4923604266714472E-3</v>
      </c>
    </row>
    <row r="45" spans="1:16" ht="16.5" x14ac:dyDescent="0.3">
      <c r="A45" s="12">
        <f t="shared" ref="A45:A49" si="4">A44+1</f>
        <v>36</v>
      </c>
      <c r="B45" s="1" t="s">
        <v>52</v>
      </c>
      <c r="C45" s="1" t="s">
        <v>5</v>
      </c>
      <c r="D45" s="35" t="s">
        <v>134</v>
      </c>
      <c r="E45" s="28">
        <f>Piel2_Ann2_20190215!E45-'20181011'!E45</f>
        <v>0</v>
      </c>
      <c r="F45" s="28">
        <f>Piel2_Ann2_20190215!F45-'20181011'!F45</f>
        <v>0</v>
      </c>
      <c r="G45" s="28">
        <f>Piel2_Ann2_20190215!G45-'20181011'!G45</f>
        <v>0</v>
      </c>
      <c r="H45" s="28">
        <f>Piel2_Ann2_20190215!H45-'20181011'!H45</f>
        <v>0</v>
      </c>
      <c r="I45" s="28">
        <f>Piel2_Ann2_20190215!I45-'20181011'!I45</f>
        <v>0</v>
      </c>
      <c r="J45" s="28">
        <f>Piel2_Ann2_20190215!J45-'20181011'!J45</f>
        <v>0</v>
      </c>
      <c r="K45" s="28">
        <f>Piel2_Ann2_20190215!K45-'20181011'!K45</f>
        <v>2.5437761885058903</v>
      </c>
      <c r="L45" s="51">
        <f>Piel2_Ann2_20190215!L45-'20181011'!L45</f>
        <v>0.8814321057826906</v>
      </c>
      <c r="M45" s="51">
        <f>Piel2_Ann2_20190215!M45-'20181011'!M45</f>
        <v>-6.4455118035953385E-2</v>
      </c>
      <c r="N45" s="51">
        <f>Piel2_Ann2_20190215!N45-'20181011'!N45</f>
        <v>-0.18072439163105147</v>
      </c>
      <c r="P45" s="52"/>
    </row>
    <row r="46" spans="1:16" ht="16.5" x14ac:dyDescent="0.3">
      <c r="A46" s="12">
        <f t="shared" si="4"/>
        <v>37</v>
      </c>
      <c r="B46" s="1" t="s">
        <v>53</v>
      </c>
      <c r="C46" s="1" t="s">
        <v>6</v>
      </c>
      <c r="D46" s="35" t="s">
        <v>134</v>
      </c>
      <c r="E46" s="28">
        <f>Piel2_Ann2_20190215!E46-'20181011'!E46</f>
        <v>0</v>
      </c>
      <c r="F46" s="28">
        <f>Piel2_Ann2_20190215!F46-'20181011'!F46</f>
        <v>0</v>
      </c>
      <c r="G46" s="28">
        <f>Piel2_Ann2_20190215!G46-'20181011'!G46</f>
        <v>0</v>
      </c>
      <c r="H46" s="28">
        <f>Piel2_Ann2_20190215!H46-'20181011'!H46</f>
        <v>0</v>
      </c>
      <c r="I46" s="28">
        <f>Piel2_Ann2_20190215!I46-'20181011'!I46</f>
        <v>0</v>
      </c>
      <c r="J46" s="28">
        <f>Piel2_Ann2_20190215!J46-'20181011'!J46</f>
        <v>0</v>
      </c>
      <c r="K46" s="28">
        <f>Piel2_Ann2_20190215!K46-'20181011'!K46</f>
        <v>0.42869737467160762</v>
      </c>
      <c r="L46" s="51">
        <f>Piel2_Ann2_20190215!L46-'20181011'!L46</f>
        <v>0.32888668319087033</v>
      </c>
      <c r="M46" s="51">
        <f>Piel2_Ann2_20190215!M46-'20181011'!M46</f>
        <v>-0.12240608539244846</v>
      </c>
      <c r="N46" s="51">
        <f>Piel2_Ann2_20190215!N46-'20181011'!N46</f>
        <v>1.7039810869892147E-2</v>
      </c>
      <c r="P46" s="52"/>
    </row>
    <row r="47" spans="1:16" ht="16.5" x14ac:dyDescent="0.3">
      <c r="A47" s="12">
        <f t="shared" si="4"/>
        <v>38</v>
      </c>
      <c r="B47" s="1" t="s">
        <v>54</v>
      </c>
      <c r="C47" s="1" t="s">
        <v>57</v>
      </c>
      <c r="D47" s="35" t="s">
        <v>134</v>
      </c>
      <c r="E47" s="28">
        <f>Piel2_Ann2_20190215!E47-'20181011'!E47</f>
        <v>0</v>
      </c>
      <c r="F47" s="28">
        <f>Piel2_Ann2_20190215!F47-'20181011'!F47</f>
        <v>0</v>
      </c>
      <c r="G47" s="28">
        <f>Piel2_Ann2_20190215!G47-'20181011'!G47</f>
        <v>0</v>
      </c>
      <c r="H47" s="28">
        <f>Piel2_Ann2_20190215!H47-'20181011'!H47</f>
        <v>0</v>
      </c>
      <c r="I47" s="28">
        <f>Piel2_Ann2_20190215!I47-'20181011'!I47</f>
        <v>0</v>
      </c>
      <c r="J47" s="28">
        <f>Piel2_Ann2_20190215!J47-'20181011'!J47</f>
        <v>0</v>
      </c>
      <c r="K47" s="28">
        <f>Piel2_Ann2_20190215!K47-'20181011'!K47</f>
        <v>2.1150788138342822</v>
      </c>
      <c r="L47" s="51">
        <f>Piel2_Ann2_20190215!L47-'20181011'!L47</f>
        <v>0.55254542259182027</v>
      </c>
      <c r="M47" s="51">
        <f>Piel2_Ann2_20190215!M47-'20181011'!M47</f>
        <v>5.7950967356495076E-2</v>
      </c>
      <c r="N47" s="51">
        <f>Piel2_Ann2_20190215!N47-'20181011'!N47</f>
        <v>-0.19776420250094362</v>
      </c>
    </row>
    <row r="48" spans="1:16" ht="16.5" x14ac:dyDescent="0.3">
      <c r="A48" s="12">
        <f t="shared" si="4"/>
        <v>39</v>
      </c>
      <c r="B48" s="1" t="s">
        <v>8</v>
      </c>
      <c r="C48" s="1" t="s">
        <v>9</v>
      </c>
      <c r="D48" s="35" t="s">
        <v>134</v>
      </c>
      <c r="E48" s="28">
        <f>Piel2_Ann2_20190215!E48-'20181011'!E48</f>
        <v>0</v>
      </c>
      <c r="F48" s="28">
        <f>Piel2_Ann2_20190215!F48-'20181011'!F48</f>
        <v>0</v>
      </c>
      <c r="G48" s="28">
        <f>Piel2_Ann2_20190215!G48-'20181011'!G48</f>
        <v>0</v>
      </c>
      <c r="H48" s="28">
        <f>Piel2_Ann2_20190215!H48-'20181011'!H48</f>
        <v>0</v>
      </c>
      <c r="I48" s="28">
        <f>Piel2_Ann2_20190215!I48-'20181011'!I48</f>
        <v>0</v>
      </c>
      <c r="J48" s="28">
        <f>Piel2_Ann2_20190215!J48-'20181011'!J48</f>
        <v>0</v>
      </c>
      <c r="K48" s="28">
        <f>Piel2_Ann2_20190215!K48-'20181011'!K48</f>
        <v>-1.57817068355226</v>
      </c>
      <c r="L48" s="51">
        <f>Piel2_Ann2_20190215!L48-'20181011'!L48</f>
        <v>-0.58989573317631905</v>
      </c>
      <c r="M48" s="51">
        <f>Piel2_Ann2_20190215!M48-'20181011'!M48</f>
        <v>-3.0946635415217472E-2</v>
      </c>
      <c r="N48" s="51">
        <f>Piel2_Ann2_20190215!N48-'20181011'!N48</f>
        <v>-0.12287498284973442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35" t="s">
        <v>134</v>
      </c>
      <c r="E49" s="28">
        <f>Piel2_Ann2_20190215!E49-'20181011'!E49</f>
        <v>0</v>
      </c>
      <c r="F49" s="28">
        <f>Piel2_Ann2_20190215!F49-'20181011'!F49</f>
        <v>0</v>
      </c>
      <c r="G49" s="28">
        <f>Piel2_Ann2_20190215!G49-'20181011'!G49</f>
        <v>0</v>
      </c>
      <c r="H49" s="28">
        <f>Piel2_Ann2_20190215!H49-'20181011'!H49</f>
        <v>0</v>
      </c>
      <c r="I49" s="28">
        <f>Piel2_Ann2_20190215!I49-'20181011'!I49</f>
        <v>0</v>
      </c>
      <c r="J49" s="28">
        <f>Piel2_Ann2_20190215!J49-'20181011'!J49</f>
        <v>0</v>
      </c>
      <c r="K49" s="28">
        <f>Piel2_Ann2_20190215!K49-'20181011'!K49</f>
        <v>-0.69958664416036065</v>
      </c>
      <c r="L49" s="51">
        <f>Piel2_Ann2_20190215!L49-'20181011'!L49</f>
        <v>-0.14042258627195725</v>
      </c>
      <c r="M49" s="51">
        <f>Piel2_Ann2_20190215!M49-'20181011'!M49</f>
        <v>9.8529950395924271E-2</v>
      </c>
      <c r="N49" s="51">
        <f>Piel2_Ann2_20190215!N49-'20181011'!N49</f>
        <v>0.29925719731431988</v>
      </c>
    </row>
    <row r="50" spans="1:14" x14ac:dyDescent="0.25">
      <c r="A50" s="8"/>
      <c r="B50" s="9" t="s">
        <v>81</v>
      </c>
      <c r="C50" s="9" t="s">
        <v>82</v>
      </c>
      <c r="D50" s="11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</row>
    <row r="51" spans="1:14" ht="16.5" x14ac:dyDescent="0.3">
      <c r="A51" s="12">
        <f>A49+1</f>
        <v>41</v>
      </c>
      <c r="B51" s="1" t="s">
        <v>83</v>
      </c>
      <c r="C51" s="1" t="s">
        <v>84</v>
      </c>
      <c r="D51" s="35" t="s">
        <v>134</v>
      </c>
      <c r="E51" s="28">
        <f>Piel2_Ann2_20190215!E51-'20181011'!E51</f>
        <v>-9.4887762488449212E-3</v>
      </c>
      <c r="F51" s="28">
        <f>Piel2_Ann2_20190215!F51-'20181011'!F51</f>
        <v>2.6272185880338306E-2</v>
      </c>
      <c r="G51" s="28">
        <f>Piel2_Ann2_20190215!G51-'20181011'!G51</f>
        <v>9.9613983862933964E-3</v>
      </c>
      <c r="H51" s="28">
        <f>Piel2_Ann2_20190215!H51-'20181011'!H51</f>
        <v>9.4317460305193279E-3</v>
      </c>
      <c r="I51" s="28">
        <f>Piel2_Ann2_20190215!I51-'20181011'!I51</f>
        <v>-2.4800134714619837E-2</v>
      </c>
      <c r="J51" s="28">
        <f>Piel2_Ann2_20190215!J51-'20181011'!J51</f>
        <v>1.8412851952698261E-2</v>
      </c>
      <c r="K51" s="28">
        <f>Piel2_Ann2_20190215!K51-'20181011'!K51</f>
        <v>3.3562471286865403E-2</v>
      </c>
      <c r="L51" s="51">
        <f>Piel2_Ann2_20190215!L51-'20181011'!L51</f>
        <v>0</v>
      </c>
      <c r="M51" s="51">
        <f>Piel2_Ann2_20190215!M51-'20181011'!M51</f>
        <v>0</v>
      </c>
      <c r="N51" s="51">
        <f>Piel2_Ann2_20190215!N51-'20181011'!N51</f>
        <v>0</v>
      </c>
    </row>
    <row r="52" spans="1:14" x14ac:dyDescent="0.25">
      <c r="A52" s="8"/>
      <c r="B52" s="9" t="s">
        <v>85</v>
      </c>
      <c r="C52" s="9" t="s">
        <v>86</v>
      </c>
      <c r="D52" s="11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</row>
    <row r="53" spans="1:14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8">
        <f>Piel2_Ann2_20190215!E53-'20181011'!E53</f>
        <v>0</v>
      </c>
      <c r="F53" s="28">
        <f>Piel2_Ann2_20190215!F53-'20181011'!F53</f>
        <v>0</v>
      </c>
      <c r="G53" s="28">
        <f>Piel2_Ann2_20190215!G53-'20181011'!G53</f>
        <v>0</v>
      </c>
      <c r="H53" s="28">
        <f>Piel2_Ann2_20190215!H53-'20181011'!H53</f>
        <v>0</v>
      </c>
      <c r="I53" s="28">
        <f>Piel2_Ann2_20190215!I53-'20181011'!I53</f>
        <v>60.481999999999971</v>
      </c>
      <c r="J53" s="28">
        <f>Piel2_Ann2_20190215!J53-'20181011'!J53</f>
        <v>106.9380000000001</v>
      </c>
      <c r="K53" s="28">
        <f>Piel2_Ann2_20190215!K53-'20181011'!K53</f>
        <v>210.65316749150952</v>
      </c>
      <c r="L53" s="51">
        <f>Piel2_Ann2_20190215!L53-'20181011'!L53</f>
        <v>200.31012670644668</v>
      </c>
      <c r="M53" s="51">
        <f>Piel2_Ann2_20190215!M53-'20181011'!M53</f>
        <v>177.82635761269557</v>
      </c>
      <c r="N53" s="51">
        <f>Piel2_Ann2_20190215!N53-'20181011'!N53</f>
        <v>159.24951457120915</v>
      </c>
    </row>
    <row r="54" spans="1:14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28">
        <f>Piel2_Ann2_20190215!E54-'20181011'!E54</f>
        <v>0</v>
      </c>
      <c r="F54" s="28">
        <f>Piel2_Ann2_20190215!F54-'20181011'!F54</f>
        <v>0</v>
      </c>
      <c r="G54" s="28">
        <f>Piel2_Ann2_20190215!G54-'20181011'!G54</f>
        <v>0</v>
      </c>
      <c r="H54" s="28">
        <f>Piel2_Ann2_20190215!H54-'20181011'!H54</f>
        <v>0</v>
      </c>
      <c r="I54" s="28">
        <f>Piel2_Ann2_20190215!I54-'20181011'!I54</f>
        <v>51.584000000000742</v>
      </c>
      <c r="J54" s="28">
        <f>Piel2_Ann2_20190215!J54-'20181011'!J54</f>
        <v>60.581000000000131</v>
      </c>
      <c r="K54" s="28">
        <f>Piel2_Ann2_20190215!K54-'20181011'!K54</f>
        <v>168.2443071503003</v>
      </c>
      <c r="L54" s="51">
        <f>Piel2_Ann2_20190215!L54-'20181011'!L54</f>
        <v>307.21028359046431</v>
      </c>
      <c r="M54" s="51">
        <f>Piel2_Ann2_20190215!M54-'20181011'!M54</f>
        <v>339.79159770394108</v>
      </c>
      <c r="N54" s="51">
        <f>Piel2_Ann2_20190215!N54-'20181011'!N54</f>
        <v>356.42439641154851</v>
      </c>
    </row>
    <row r="55" spans="1:14" s="17" customFormat="1" x14ac:dyDescent="0.25">
      <c r="A55" s="12">
        <f t="shared" ref="A55:A58" si="5">A54+1</f>
        <v>44</v>
      </c>
      <c r="B55" s="17" t="s">
        <v>90</v>
      </c>
      <c r="C55" s="17" t="s">
        <v>91</v>
      </c>
      <c r="D55" s="3" t="s">
        <v>133</v>
      </c>
      <c r="E55" s="28">
        <f>Piel2_Ann2_20190215!E55-'20181011'!E55</f>
        <v>0</v>
      </c>
      <c r="F55" s="28">
        <f>Piel2_Ann2_20190215!F55-'20181011'!F55</f>
        <v>0</v>
      </c>
      <c r="G55" s="28">
        <f>Piel2_Ann2_20190215!G55-'20181011'!G55</f>
        <v>0</v>
      </c>
      <c r="H55" s="28">
        <f>Piel2_Ann2_20190215!H55-'20181011'!H55</f>
        <v>0</v>
      </c>
      <c r="I55" s="28">
        <f>Piel2_Ann2_20190215!I55-'20181011'!I55</f>
        <v>49.365999999999985</v>
      </c>
      <c r="J55" s="28">
        <f>Piel2_Ann2_20190215!J55-'20181011'!J55</f>
        <v>55.757999999999811</v>
      </c>
      <c r="K55" s="28">
        <f>Piel2_Ann2_20190215!K55-'20181011'!K55</f>
        <v>139.62183166000068</v>
      </c>
      <c r="L55" s="51">
        <f>Piel2_Ann2_20190215!L55-'20181011'!L55</f>
        <v>254.94629343607085</v>
      </c>
      <c r="M55" s="51">
        <f>Piel2_Ann2_20190215!M55-'20181011'!M55</f>
        <v>281.98472838501402</v>
      </c>
      <c r="N55" s="51">
        <f>Piel2_Ann2_20190215!N55-'20181011'!N55</f>
        <v>295.78788083945983</v>
      </c>
    </row>
    <row r="56" spans="1:14" s="17" customFormat="1" x14ac:dyDescent="0.25">
      <c r="A56" s="12">
        <f t="shared" si="5"/>
        <v>45</v>
      </c>
      <c r="B56" s="17" t="s">
        <v>92</v>
      </c>
      <c r="C56" s="17" t="s">
        <v>93</v>
      </c>
      <c r="D56" s="3" t="s">
        <v>133</v>
      </c>
      <c r="E56" s="28">
        <f>Piel2_Ann2_20190215!E56-'20181011'!E56</f>
        <v>0</v>
      </c>
      <c r="F56" s="28">
        <f>Piel2_Ann2_20190215!F56-'20181011'!F56</f>
        <v>0</v>
      </c>
      <c r="G56" s="28">
        <f>Piel2_Ann2_20190215!G56-'20181011'!G56</f>
        <v>0</v>
      </c>
      <c r="H56" s="28">
        <f>Piel2_Ann2_20190215!H56-'20181011'!H56</f>
        <v>0</v>
      </c>
      <c r="I56" s="28">
        <f>Piel2_Ann2_20190215!I56-'20181011'!I56</f>
        <v>2.2179999999998472</v>
      </c>
      <c r="J56" s="28">
        <f>Piel2_Ann2_20190215!J56-'20181011'!J56</f>
        <v>4.8229999999998654</v>
      </c>
      <c r="K56" s="28">
        <f>Piel2_Ann2_20190215!K56-'20181011'!K56</f>
        <v>28.622475490300076</v>
      </c>
      <c r="L56" s="51">
        <f>Piel2_Ann2_20190215!L56-'20181011'!L56</f>
        <v>52.263990154394833</v>
      </c>
      <c r="M56" s="51">
        <f>Piel2_Ann2_20190215!M56-'20181011'!M56</f>
        <v>57.806869318927966</v>
      </c>
      <c r="N56" s="51">
        <f>Piel2_Ann2_20190215!N56-'20181011'!N56</f>
        <v>60.636515572089138</v>
      </c>
    </row>
    <row r="57" spans="1:14" s="17" customFormat="1" x14ac:dyDescent="0.25">
      <c r="A57" s="12">
        <f t="shared" si="5"/>
        <v>46</v>
      </c>
      <c r="B57" s="17" t="s">
        <v>13</v>
      </c>
      <c r="C57" s="17" t="s">
        <v>14</v>
      </c>
      <c r="D57" s="3" t="s">
        <v>133</v>
      </c>
      <c r="E57" s="28">
        <f>Piel2_Ann2_20190215!E57-'20181011'!E57</f>
        <v>0</v>
      </c>
      <c r="F57" s="28">
        <f>Piel2_Ann2_20190215!F57-'20181011'!F57</f>
        <v>0</v>
      </c>
      <c r="G57" s="28">
        <f>Piel2_Ann2_20190215!G57-'20181011'!G57</f>
        <v>0</v>
      </c>
      <c r="H57" s="28">
        <f>Piel2_Ann2_20190215!H57-'20181011'!H57</f>
        <v>0</v>
      </c>
      <c r="I57" s="28">
        <f>Piel2_Ann2_20190215!I57-'20181011'!I57</f>
        <v>0</v>
      </c>
      <c r="J57" s="28">
        <f>Piel2_Ann2_20190215!J57-'20181011'!J57</f>
        <v>-0.41300000000001091</v>
      </c>
      <c r="K57" s="28">
        <f>Piel2_Ann2_20190215!K57-'20181011'!K57</f>
        <v>0</v>
      </c>
      <c r="L57" s="51">
        <f>Piel2_Ann2_20190215!L57-'20181011'!L57</f>
        <v>-60.18507701159524</v>
      </c>
      <c r="M57" s="51">
        <f>Piel2_Ann2_20190215!M57-'20181011'!M57</f>
        <v>-31.246041119135953</v>
      </c>
      <c r="N57" s="51">
        <f>Piel2_Ann2_20190215!N57-'20181011'!N57</f>
        <v>-12.45979398412419</v>
      </c>
    </row>
    <row r="58" spans="1:14" s="17" customFormat="1" x14ac:dyDescent="0.25">
      <c r="A58" s="12">
        <f t="shared" si="5"/>
        <v>47</v>
      </c>
      <c r="B58" s="17" t="s">
        <v>15</v>
      </c>
      <c r="C58" s="17" t="s">
        <v>16</v>
      </c>
      <c r="D58" s="3" t="s">
        <v>133</v>
      </c>
      <c r="E58" s="28">
        <f>Piel2_Ann2_20190215!E58-'20181011'!E58</f>
        <v>0</v>
      </c>
      <c r="F58" s="28">
        <f>Piel2_Ann2_20190215!F58-'20181011'!F58</f>
        <v>0</v>
      </c>
      <c r="G58" s="28">
        <f>Piel2_Ann2_20190215!G58-'20181011'!G58</f>
        <v>0</v>
      </c>
      <c r="H58" s="28">
        <f>Piel2_Ann2_20190215!H58-'20181011'!H58</f>
        <v>0</v>
      </c>
      <c r="I58" s="28">
        <f>Piel2_Ann2_20190215!I58-'20181011'!I58</f>
        <v>9.9999999997635314E-4</v>
      </c>
      <c r="J58" s="28">
        <f>Piel2_Ann2_20190215!J58-'20181011'!J58</f>
        <v>-9.3509999999999991</v>
      </c>
      <c r="K58" s="28">
        <f>Piel2_Ann2_20190215!K58-'20181011'!K58</f>
        <v>-5.2610519889058196</v>
      </c>
      <c r="L58" s="51">
        <f>Piel2_Ann2_20190215!L58-'20181011'!L58</f>
        <v>-4.4879134547642252</v>
      </c>
      <c r="M58" s="51">
        <f>Piel2_Ann2_20190215!M58-'20181011'!M58</f>
        <v>-4.4328008513833765</v>
      </c>
      <c r="N58" s="51">
        <f>Piel2_Ann2_20190215!N58-'20181011'!N58</f>
        <v>-4.9225240549710634</v>
      </c>
    </row>
    <row r="59" spans="1:14" x14ac:dyDescent="0.25">
      <c r="A59" s="8"/>
      <c r="B59" s="9" t="s">
        <v>94</v>
      </c>
      <c r="C59" s="9" t="s">
        <v>95</v>
      </c>
      <c r="D59" s="11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</row>
    <row r="60" spans="1:14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28">
        <f>Piel2_Ann2_20190215!E60-'20181011'!E60</f>
        <v>0</v>
      </c>
      <c r="F60" s="28">
        <f>Piel2_Ann2_20190215!F60-'20181011'!F60</f>
        <v>0</v>
      </c>
      <c r="G60" s="28">
        <f>Piel2_Ann2_20190215!G60-'20181011'!G60</f>
        <v>0</v>
      </c>
      <c r="H60" s="28">
        <f>Piel2_Ann2_20190215!H60-'20181011'!H60</f>
        <v>0</v>
      </c>
      <c r="I60" s="28">
        <f>Piel2_Ann2_20190215!I60-'20181011'!I60</f>
        <v>0</v>
      </c>
      <c r="J60" s="28">
        <f>Piel2_Ann2_20190215!J60-'20181011'!J60</f>
        <v>0</v>
      </c>
      <c r="K60" s="28">
        <f>Piel2_Ann2_20190215!K60-'20181011'!K60</f>
        <v>-0.19386217192163713</v>
      </c>
      <c r="L60" s="51">
        <f>Piel2_Ann2_20190215!L60-'20181011'!L60</f>
        <v>-1.8445115751962931</v>
      </c>
      <c r="M60" s="51">
        <f>Piel2_Ann2_20190215!M60-'20181011'!M60</f>
        <v>-4.3324435562105919</v>
      </c>
      <c r="N60" s="51">
        <f>Piel2_Ann2_20190215!N60-'20181011'!N60</f>
        <v>-7.5476357675661347</v>
      </c>
    </row>
    <row r="61" spans="1:14" ht="16.5" x14ac:dyDescent="0.3">
      <c r="A61" s="12">
        <f>A60+1</f>
        <v>49</v>
      </c>
      <c r="B61" s="1" t="s">
        <v>99</v>
      </c>
      <c r="C61" s="1" t="s">
        <v>100</v>
      </c>
      <c r="D61" s="35" t="s">
        <v>134</v>
      </c>
      <c r="E61" s="28">
        <f>Piel2_Ann2_20190215!E61-'20181011'!E61</f>
        <v>0</v>
      </c>
      <c r="F61" s="28">
        <f>Piel2_Ann2_20190215!F61-'20181011'!F61</f>
        <v>-4.8849813083506888E-15</v>
      </c>
      <c r="G61" s="28">
        <f>Piel2_Ann2_20190215!G61-'20181011'!G61</f>
        <v>0</v>
      </c>
      <c r="H61" s="28">
        <f>Piel2_Ann2_20190215!H61-'20181011'!H61</f>
        <v>-8.8817841970012523E-16</v>
      </c>
      <c r="I61" s="28">
        <f>Piel2_Ann2_20190215!I61-'20181011'!I61</f>
        <v>-4.4408920985006262E-15</v>
      </c>
      <c r="J61" s="28">
        <f>Piel2_Ann2_20190215!J61-'20181011'!J61</f>
        <v>6.6613381477509392E-15</v>
      </c>
      <c r="K61" s="28">
        <f>Piel2_Ann2_20190215!K61-'20181011'!K61</f>
        <v>-9.9410584765968757E-3</v>
      </c>
      <c r="L61" s="51">
        <f>Piel2_Ann2_20190215!L61-'20181011'!L61</f>
        <v>-8.5412530025592126E-2</v>
      </c>
      <c r="M61" s="51">
        <f>Piel2_Ann2_20190215!M61-'20181011'!M61</f>
        <v>-0.13051353629041129</v>
      </c>
      <c r="N61" s="51">
        <f>Piel2_Ann2_20190215!N61-'20181011'!N61</f>
        <v>-0.1708745933339535</v>
      </c>
    </row>
    <row r="62" spans="1:14" x14ac:dyDescent="0.25">
      <c r="A62" s="12">
        <f t="shared" ref="A62:A68" si="6">A61+1</f>
        <v>50</v>
      </c>
      <c r="B62" s="1" t="s">
        <v>101</v>
      </c>
      <c r="C62" s="1" t="s">
        <v>102</v>
      </c>
      <c r="D62" s="3" t="s">
        <v>98</v>
      </c>
      <c r="E62" s="28">
        <f>Piel2_Ann2_20190215!E62-'20181011'!E62</f>
        <v>0</v>
      </c>
      <c r="F62" s="28">
        <f>Piel2_Ann2_20190215!F62-'20181011'!F62</f>
        <v>0</v>
      </c>
      <c r="G62" s="28">
        <f>Piel2_Ann2_20190215!G62-'20181011'!G62</f>
        <v>0</v>
      </c>
      <c r="H62" s="28">
        <f>Piel2_Ann2_20190215!H62-'20181011'!H62</f>
        <v>0</v>
      </c>
      <c r="I62" s="28">
        <f>Piel2_Ann2_20190215!I62-'20181011'!I62</f>
        <v>0</v>
      </c>
      <c r="J62" s="28">
        <f>Piel2_Ann2_20190215!J62-'20181011'!J62</f>
        <v>0</v>
      </c>
      <c r="K62" s="28">
        <f>Piel2_Ann2_20190215!K62-'20181011'!K62</f>
        <v>-0.141519385502761</v>
      </c>
      <c r="L62" s="51">
        <f>Piel2_Ann2_20190215!L62-'20181011'!L62</f>
        <v>2.4916643108099379</v>
      </c>
      <c r="M62" s="51">
        <f>Piel2_Ann2_20190215!M62-'20181011'!M62</f>
        <v>6.3538919802799683</v>
      </c>
      <c r="N62" s="51">
        <f>Piel2_Ann2_20190215!N62-'20181011'!N62</f>
        <v>13.364865904396993</v>
      </c>
    </row>
    <row r="63" spans="1:14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28">
        <f>Piel2_Ann2_20190215!E63-'20181011'!E63</f>
        <v>0</v>
      </c>
      <c r="F63" s="28">
        <f>Piel2_Ann2_20190215!F63-'20181011'!F63</f>
        <v>0</v>
      </c>
      <c r="G63" s="28">
        <f>Piel2_Ann2_20190215!G63-'20181011'!G63</f>
        <v>0</v>
      </c>
      <c r="H63" s="28">
        <f>Piel2_Ann2_20190215!H63-'20181011'!H63</f>
        <v>0</v>
      </c>
      <c r="I63" s="28">
        <f>Piel2_Ann2_20190215!I63-'20181011'!I63</f>
        <v>0</v>
      </c>
      <c r="J63" s="28">
        <f>Piel2_Ann2_20190215!J63-'20181011'!J63</f>
        <v>0</v>
      </c>
      <c r="K63" s="28">
        <f>Piel2_Ann2_20190215!K63-'20181011'!K63</f>
        <v>2.7258373670755418</v>
      </c>
      <c r="L63" s="51">
        <f>Piel2_Ann2_20190215!L63-'20181011'!L63</f>
        <v>4.5458188602913197</v>
      </c>
      <c r="M63" s="51">
        <f>Piel2_Ann2_20190215!M63-'20181011'!M63</f>
        <v>5.8682836116028056</v>
      </c>
      <c r="N63" s="51">
        <f>Piel2_Ann2_20190215!N63-'20181011'!N63</f>
        <v>6.0271858634484943</v>
      </c>
    </row>
    <row r="64" spans="1:14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28">
        <f>Piel2_Ann2_20190215!E64-'20181011'!E64</f>
        <v>0</v>
      </c>
      <c r="F64" s="28">
        <f>Piel2_Ann2_20190215!F64-'20181011'!F64</f>
        <v>0</v>
      </c>
      <c r="G64" s="28">
        <f>Piel2_Ann2_20190215!G64-'20181011'!G64</f>
        <v>0</v>
      </c>
      <c r="H64" s="28">
        <f>Piel2_Ann2_20190215!H64-'20181011'!H64</f>
        <v>0</v>
      </c>
      <c r="I64" s="28">
        <f>Piel2_Ann2_20190215!I64-'20181011'!I64</f>
        <v>0</v>
      </c>
      <c r="J64" s="28">
        <f>Piel2_Ann2_20190215!J64-'20181011'!J64</f>
        <v>0</v>
      </c>
      <c r="K64" s="28">
        <f>Piel2_Ann2_20190215!K64-'20181011'!K64</f>
        <v>5.3687999999999647</v>
      </c>
      <c r="L64" s="51">
        <f>Piel2_Ann2_20190215!L64-'20181011'!L64</f>
        <v>9.017794399999957</v>
      </c>
      <c r="M64" s="51">
        <f>Piel2_Ann2_20190215!M64-'20181011'!M64</f>
        <v>9.9332553319998169</v>
      </c>
      <c r="N64" s="51">
        <f>Piel2_Ann2_20190215!N64-'20181011'!N64</f>
        <v>9.9233220766678869</v>
      </c>
    </row>
    <row r="65" spans="1:20" ht="16.5" x14ac:dyDescent="0.3">
      <c r="A65" s="12">
        <f t="shared" si="6"/>
        <v>53</v>
      </c>
      <c r="B65" s="1" t="s">
        <v>107</v>
      </c>
      <c r="C65" s="1" t="s">
        <v>108</v>
      </c>
      <c r="D65" s="35" t="s">
        <v>134</v>
      </c>
      <c r="E65" s="28">
        <f>Piel2_Ann2_20190215!E65-'20181011'!E65</f>
        <v>0</v>
      </c>
      <c r="F65" s="28">
        <f>Piel2_Ann2_20190215!F65-'20181011'!F65</f>
        <v>0</v>
      </c>
      <c r="G65" s="28">
        <f>Piel2_Ann2_20190215!G65-'20181011'!G65</f>
        <v>0</v>
      </c>
      <c r="H65" s="28">
        <f>Piel2_Ann2_20190215!H65-'20181011'!H65</f>
        <v>0</v>
      </c>
      <c r="I65" s="28">
        <f>Piel2_Ann2_20190215!I65-'20181011'!I65</f>
        <v>0</v>
      </c>
      <c r="J65" s="28">
        <f>Piel2_Ann2_20190215!J65-'20181011'!J65</f>
        <v>0</v>
      </c>
      <c r="K65" s="28">
        <f>Piel2_Ann2_20190215!K65-'20181011'!K65</f>
        <v>0.59999999999999432</v>
      </c>
      <c r="L65" s="51">
        <f>Piel2_Ann2_20190215!L65-'20181011'!L65</f>
        <v>0.39999999999999147</v>
      </c>
      <c r="M65" s="51">
        <f>Piel2_Ann2_20190215!M65-'20181011'!M65</f>
        <v>9.9999999999994316E-2</v>
      </c>
      <c r="N65" s="51">
        <f>Piel2_Ann2_20190215!N65-'20181011'!N65</f>
        <v>0</v>
      </c>
    </row>
    <row r="66" spans="1:20" ht="16.5" x14ac:dyDescent="0.3">
      <c r="A66" s="12">
        <f t="shared" si="6"/>
        <v>54</v>
      </c>
      <c r="B66" s="1" t="s">
        <v>109</v>
      </c>
      <c r="C66" s="1" t="s">
        <v>110</v>
      </c>
      <c r="D66" s="35" t="s">
        <v>134</v>
      </c>
      <c r="E66" s="28">
        <f>Piel2_Ann2_20190215!E66-'20181011'!E66</f>
        <v>0</v>
      </c>
      <c r="F66" s="28">
        <f>Piel2_Ann2_20190215!F66-'20181011'!F66</f>
        <v>0</v>
      </c>
      <c r="G66" s="28">
        <f>Piel2_Ann2_20190215!G66-'20181011'!G66</f>
        <v>0</v>
      </c>
      <c r="H66" s="28">
        <f>Piel2_Ann2_20190215!H66-'20181011'!H66</f>
        <v>0</v>
      </c>
      <c r="I66" s="28">
        <f>Piel2_Ann2_20190215!I66-'20181011'!I66</f>
        <v>0</v>
      </c>
      <c r="J66" s="28">
        <f>Piel2_Ann2_20190215!J66-'20181011'!J66</f>
        <v>0</v>
      </c>
      <c r="K66" s="28">
        <f>Piel2_Ann2_20190215!K66-'20181011'!K66</f>
        <v>0.19999999999998863</v>
      </c>
      <c r="L66" s="51">
        <f>Piel2_Ann2_20190215!L66-'20181011'!L66</f>
        <v>0.20000000000000284</v>
      </c>
      <c r="M66" s="51">
        <f>Piel2_Ann2_20190215!M66-'20181011'!M66</f>
        <v>9.9999999999994316E-2</v>
      </c>
      <c r="N66" s="51">
        <f>Piel2_Ann2_20190215!N66-'20181011'!N66</f>
        <v>-0.25</v>
      </c>
    </row>
    <row r="67" spans="1:20" ht="16.5" x14ac:dyDescent="0.3">
      <c r="A67" s="12">
        <f t="shared" si="6"/>
        <v>55</v>
      </c>
      <c r="B67" s="1" t="s">
        <v>111</v>
      </c>
      <c r="C67" s="1" t="s">
        <v>0</v>
      </c>
      <c r="D67" s="35" t="s">
        <v>134</v>
      </c>
      <c r="E67" s="28">
        <f>Piel2_Ann2_20190215!E67-'20181011'!E67</f>
        <v>0</v>
      </c>
      <c r="F67" s="28">
        <f>Piel2_Ann2_20190215!F67-'20181011'!F67</f>
        <v>0</v>
      </c>
      <c r="G67" s="28">
        <f>Piel2_Ann2_20190215!G67-'20181011'!G67</f>
        <v>0</v>
      </c>
      <c r="H67" s="28">
        <f>Piel2_Ann2_20190215!H67-'20181011'!H67</f>
        <v>0</v>
      </c>
      <c r="I67" s="28">
        <f>Piel2_Ann2_20190215!I67-'20181011'!I67</f>
        <v>0</v>
      </c>
      <c r="J67" s="28">
        <f>Piel2_Ann2_20190215!J67-'20181011'!J67</f>
        <v>0</v>
      </c>
      <c r="K67" s="28">
        <f>Piel2_Ann2_20190215!K67-'20181011'!K67</f>
        <v>-0.2899664525041592</v>
      </c>
      <c r="L67" s="51">
        <f>Piel2_Ann2_20190215!L67-'20181011'!L67</f>
        <v>-0.48891145283598991</v>
      </c>
      <c r="M67" s="51">
        <f>Piel2_Ann2_20190215!M67-'20181011'!M67</f>
        <v>-0.45645303829300587</v>
      </c>
      <c r="N67" s="51">
        <f>Piel2_Ann2_20190215!N67-'20181011'!N67</f>
        <v>-0.44037848318400741</v>
      </c>
    </row>
    <row r="68" spans="1:20" ht="16.5" x14ac:dyDescent="0.3">
      <c r="A68" s="12">
        <f t="shared" si="6"/>
        <v>56</v>
      </c>
      <c r="B68" s="1" t="s">
        <v>112</v>
      </c>
      <c r="C68" s="1" t="s">
        <v>1</v>
      </c>
      <c r="D68" s="35" t="s">
        <v>134</v>
      </c>
      <c r="E68" s="28">
        <f>Piel2_Ann2_20190215!E68-'20181011'!E68</f>
        <v>14.206089177859987</v>
      </c>
      <c r="F68" s="28">
        <f>Piel2_Ann2_20190215!F68-'20181011'!F68</f>
        <v>-0.93126287666117236</v>
      </c>
      <c r="G68" s="28">
        <f>Piel2_Ann2_20190215!G68-'20181011'!G68</f>
        <v>-0.97806438317788391</v>
      </c>
      <c r="H68" s="28">
        <f>Piel2_Ann2_20190215!H68-'20181011'!H68</f>
        <v>-0.51224306375011075</v>
      </c>
      <c r="I68" s="28">
        <f>Piel2_Ann2_20190215!I68-'20181011'!I68</f>
        <v>-1.7141989515794087</v>
      </c>
      <c r="J68" s="28">
        <f>Piel2_Ann2_20190215!J68-'20181011'!J68</f>
        <v>-2.2358201446598098</v>
      </c>
      <c r="K68" s="28">
        <f>Piel2_Ann2_20190215!K68-'20181011'!K68</f>
        <v>-2.213689526852173</v>
      </c>
      <c r="L68" s="51">
        <f>Piel2_Ann2_20190215!L68-'20181011'!L68</f>
        <v>-2.1820463189344066</v>
      </c>
      <c r="M68" s="51">
        <f>Piel2_Ann2_20190215!M68-'20181011'!M68</f>
        <v>-2.3939608161291996</v>
      </c>
      <c r="N68" s="51">
        <f>Piel2_Ann2_20190215!N68-'20181011'!N68</f>
        <v>-2.1915414834768496</v>
      </c>
    </row>
    <row r="69" spans="1:20" x14ac:dyDescent="0.25">
      <c r="A69" s="8"/>
      <c r="B69" s="9" t="s">
        <v>114</v>
      </c>
      <c r="C69" s="9" t="s">
        <v>115</v>
      </c>
      <c r="D69" s="11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</row>
    <row r="70" spans="1:20" ht="16.5" x14ac:dyDescent="0.3">
      <c r="A70" s="12">
        <f>A68+1</f>
        <v>57</v>
      </c>
      <c r="B70" s="1" t="s">
        <v>116</v>
      </c>
      <c r="C70" s="1" t="s">
        <v>117</v>
      </c>
      <c r="D70" s="35" t="s">
        <v>134</v>
      </c>
      <c r="E70" s="28">
        <f>Piel2_Ann2_20190215!E70-'20181011'!E70</f>
        <v>0</v>
      </c>
      <c r="F70" s="28">
        <f>Piel2_Ann2_20190215!F70-'20181011'!F70</f>
        <v>0</v>
      </c>
      <c r="G70" s="28">
        <f>Piel2_Ann2_20190215!G70-'20181011'!G70</f>
        <v>0</v>
      </c>
      <c r="H70" s="28">
        <f>Piel2_Ann2_20190215!H70-'20181011'!H70</f>
        <v>0</v>
      </c>
      <c r="I70" s="28">
        <f>Piel2_Ann2_20190215!I70-'20181011'!I70</f>
        <v>0</v>
      </c>
      <c r="J70" s="28">
        <f>Piel2_Ann2_20190215!J70-'20181011'!J70</f>
        <v>0</v>
      </c>
      <c r="K70" s="28">
        <f>Piel2_Ann2_20190215!K70-'20181011'!K70</f>
        <v>0.92600000000015825</v>
      </c>
      <c r="L70" s="51">
        <f>Piel2_Ann2_20190215!L70-'20181011'!L70</f>
        <v>6.0004800000001524</v>
      </c>
      <c r="M70" s="51">
        <f>Piel2_Ann2_20190215!M70-'20181011'!M70</f>
        <v>6.3305064000001039</v>
      </c>
      <c r="N70" s="51">
        <f>Piel2_Ann2_20190215!N70-'20181011'!N70</f>
        <v>6.6470317200000864</v>
      </c>
    </row>
    <row r="71" spans="1:20" ht="16.5" x14ac:dyDescent="0.3">
      <c r="A71" s="12">
        <f>A70+1</f>
        <v>58</v>
      </c>
      <c r="B71" s="1" t="s">
        <v>119</v>
      </c>
      <c r="C71" s="1" t="s">
        <v>120</v>
      </c>
      <c r="D71" s="35" t="s">
        <v>134</v>
      </c>
      <c r="E71" s="28">
        <f>Piel2_Ann2_20190215!E71-'20181011'!E71</f>
        <v>0</v>
      </c>
      <c r="F71" s="28">
        <f>Piel2_Ann2_20190215!F71-'20181011'!F71</f>
        <v>0</v>
      </c>
      <c r="G71" s="28">
        <f>Piel2_Ann2_20190215!G71-'20181011'!G71</f>
        <v>0</v>
      </c>
      <c r="H71" s="28">
        <f>Piel2_Ann2_20190215!H71-'20181011'!H71</f>
        <v>0</v>
      </c>
      <c r="I71" s="28">
        <f>Piel2_Ann2_20190215!I71-'20181011'!I71</f>
        <v>0</v>
      </c>
      <c r="J71" s="28">
        <f>Piel2_Ann2_20190215!J71-'20181011'!J71</f>
        <v>0</v>
      </c>
      <c r="K71" s="28">
        <f>Piel2_Ann2_20190215!K71-'20181011'!K71</f>
        <v>0.10000000000000853</v>
      </c>
      <c r="L71" s="51">
        <f>Piel2_Ann2_20190215!L71-'20181011'!L71</f>
        <v>0.5</v>
      </c>
      <c r="M71" s="51">
        <f>Piel2_Ann2_20190215!M71-'20181011'!M71</f>
        <v>0</v>
      </c>
      <c r="N71" s="51">
        <f>Piel2_Ann2_20190215!N71-'20181011'!N71</f>
        <v>0</v>
      </c>
      <c r="P71" s="52"/>
    </row>
    <row r="72" spans="1:20" ht="16.5" x14ac:dyDescent="0.3">
      <c r="A72" s="12">
        <f>A71+1</f>
        <v>59</v>
      </c>
      <c r="B72" s="1" t="s">
        <v>121</v>
      </c>
      <c r="C72" s="1" t="s">
        <v>122</v>
      </c>
      <c r="D72" s="35" t="s">
        <v>134</v>
      </c>
      <c r="E72" s="28">
        <f>Piel2_Ann2_20190215!E72-'20181011'!E72</f>
        <v>0</v>
      </c>
      <c r="F72" s="28">
        <f>Piel2_Ann2_20190215!F72-'20181011'!F72</f>
        <v>0</v>
      </c>
      <c r="G72" s="28">
        <f>Piel2_Ann2_20190215!G72-'20181011'!G72</f>
        <v>0</v>
      </c>
      <c r="H72" s="28">
        <f>Piel2_Ann2_20190215!H72-'20181011'!H72</f>
        <v>-4.766005301526377E-6</v>
      </c>
      <c r="I72" s="28">
        <f>Piel2_Ann2_20190215!I72-'20181011'!I72</f>
        <v>-0.14488592806716216</v>
      </c>
      <c r="J72" s="28">
        <f>Piel2_Ann2_20190215!J72-'20181011'!J72</f>
        <v>8.6995840177239714E-2</v>
      </c>
      <c r="K72" s="28">
        <f>Piel2_Ann2_20190215!K72-'20181011'!K72</f>
        <v>-6.4104881224480437E-2</v>
      </c>
      <c r="L72" s="51">
        <f>Piel2_Ann2_20190215!L72-'20181011'!L72</f>
        <v>-0.2417363150932772</v>
      </c>
      <c r="M72" s="51">
        <f>Piel2_Ann2_20190215!M72-'20181011'!M72</f>
        <v>-0.10818175474618386</v>
      </c>
      <c r="N72" s="51">
        <f>Piel2_Ann2_20190215!N72-'20181011'!N72</f>
        <v>-1.286906426920531E-2</v>
      </c>
    </row>
    <row r="73" spans="1:20" x14ac:dyDescent="0.25">
      <c r="A73" s="8"/>
      <c r="B73" s="9" t="s">
        <v>123</v>
      </c>
      <c r="C73" s="9" t="s">
        <v>17</v>
      </c>
      <c r="D73" s="11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</row>
    <row r="74" spans="1:20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28">
        <f>Piel2_Ann2_20190215!E74-'20181011'!E74</f>
        <v>-197.23585974936213</v>
      </c>
      <c r="F74" s="28">
        <f>Piel2_Ann2_20190215!F74-'20181011'!F74</f>
        <v>-120.36409889311108</v>
      </c>
      <c r="G74" s="28">
        <f>Piel2_Ann2_20190215!G74-'20181011'!G74</f>
        <v>-52.121690492313064</v>
      </c>
      <c r="H74" s="28">
        <f>Piel2_Ann2_20190215!H74-'20181011'!H74</f>
        <v>-56.553808993976418</v>
      </c>
      <c r="I74" s="28">
        <f>Piel2_Ann2_20190215!I74-'20181011'!I74</f>
        <v>38.53880415893218</v>
      </c>
      <c r="J74" s="28">
        <f>Piel2_Ann2_20190215!J74-'20181011'!J74</f>
        <v>-1.8286820708271989</v>
      </c>
      <c r="K74" s="28">
        <f>Piel2_Ann2_20190215!K74-'20181011'!K74</f>
        <v>31.233386611656897</v>
      </c>
      <c r="L74" s="51">
        <f>Piel2_Ann2_20190215!L74-'20181011'!L74</f>
        <v>55.749407940649689</v>
      </c>
      <c r="M74" s="51">
        <f>Piel2_Ann2_20190215!M74-'20181011'!M74</f>
        <v>81.864117603341583</v>
      </c>
      <c r="N74" s="51">
        <f>Piel2_Ann2_20190215!N74-'20181011'!N74</f>
        <v>71.974537178717583</v>
      </c>
      <c r="O74" s="51">
        <f>Piel2_Ann2_20190215!O74-'20181011'!O74</f>
        <v>125.9408513045928</v>
      </c>
      <c r="P74" s="51">
        <f>Piel2_Ann2_20190215!P74-'20181011'!P74</f>
        <v>129.71907684373218</v>
      </c>
      <c r="Q74" s="51">
        <f>Piel2_Ann2_20190215!Q74-'20181011'!Q74</f>
        <v>127.24091333845354</v>
      </c>
      <c r="R74" s="51">
        <f>Piel2_Ann2_20190215!R74-'20181011'!R74</f>
        <v>130.93089982526726</v>
      </c>
      <c r="T74" s="52"/>
    </row>
    <row r="75" spans="1:20" ht="16.5" x14ac:dyDescent="0.3">
      <c r="A75" s="12">
        <v>61</v>
      </c>
      <c r="B75" s="1" t="s">
        <v>18</v>
      </c>
      <c r="D75" s="35" t="s">
        <v>134</v>
      </c>
      <c r="E75" s="28">
        <f>Piel2_Ann2_20190215!E75-'20181011'!E75</f>
        <v>0.15447919064868576</v>
      </c>
      <c r="F75" s="28">
        <f>Piel2_Ann2_20190215!F75-'20181011'!F75</f>
        <v>0.41091338284509504</v>
      </c>
      <c r="G75" s="28">
        <f>Piel2_Ann2_20190215!G75-'20181011'!G75</f>
        <v>0.35223496806253385</v>
      </c>
      <c r="H75" s="28">
        <f>Piel2_Ann2_20190215!H75-'20181011'!H75</f>
        <v>-1.4108101401558049E-2</v>
      </c>
      <c r="I75" s="28">
        <f>Piel2_Ann2_20190215!I75-'20181011'!I75</f>
        <v>0.45255998920539486</v>
      </c>
      <c r="J75" s="28">
        <f>Piel2_Ann2_20190215!J75-'20181011'!J75</f>
        <v>-0.18963679318804072</v>
      </c>
      <c r="K75" s="28">
        <f>Piel2_Ann2_20190215!K75-'20181011'!K75</f>
        <v>0.14616376484434701</v>
      </c>
      <c r="L75" s="51">
        <f>Piel2_Ann2_20190215!L75-'20181011'!L75</f>
        <v>0.10000000000000009</v>
      </c>
      <c r="M75" s="51">
        <f>Piel2_Ann2_20190215!M75-'20181011'!M75</f>
        <v>0.10000000000000053</v>
      </c>
      <c r="N75" s="51">
        <f>Piel2_Ann2_20190215!N75-'20181011'!N75</f>
        <v>-4.9999999999989608E-2</v>
      </c>
      <c r="O75" s="51">
        <f>Piel2_Ann2_20190215!O75-'20181011'!O75</f>
        <v>0.20000000000000018</v>
      </c>
      <c r="P75" s="51">
        <f>Piel2_Ann2_20190215!P75-'20181011'!P75</f>
        <v>0</v>
      </c>
      <c r="Q75" s="51">
        <f>Piel2_Ann2_20190215!Q75-'20181011'!Q75</f>
        <v>-2.2769872314226891E-2</v>
      </c>
      <c r="R75" s="51">
        <f>Piel2_Ann2_20190215!R75-'20181011'!R75</f>
        <v>0</v>
      </c>
      <c r="T75" s="52"/>
    </row>
    <row r="76" spans="1:20" ht="16.5" x14ac:dyDescent="0.3">
      <c r="A76" s="12">
        <v>62</v>
      </c>
      <c r="B76" s="1" t="s">
        <v>126</v>
      </c>
      <c r="C76" s="1" t="s">
        <v>127</v>
      </c>
      <c r="D76" s="35" t="s">
        <v>134</v>
      </c>
      <c r="E76" s="28">
        <f>Piel2_Ann2_20190215!E76-'20181011'!E76</f>
        <v>-0.18092868418025321</v>
      </c>
      <c r="F76" s="28">
        <f>Piel2_Ann2_20190215!F76-'20181011'!F76</f>
        <v>0.22194831318751654</v>
      </c>
      <c r="G76" s="28">
        <f>Piel2_Ann2_20190215!G76-'20181011'!G76</f>
        <v>0.20031282588583962</v>
      </c>
      <c r="H76" s="28">
        <f>Piel2_Ann2_20190215!H76-'20181011'!H76</f>
        <v>8.261907604375765E-2</v>
      </c>
      <c r="I76" s="28">
        <f>Piel2_Ann2_20190215!I76-'20181011'!I76</f>
        <v>0.13160978685494484</v>
      </c>
      <c r="J76" s="28">
        <f>Piel2_Ann2_20190215!J76-'20181011'!J76</f>
        <v>7.0275693299582553E-2</v>
      </c>
      <c r="K76" s="28">
        <f>Piel2_Ann2_20190215!K76-'20181011'!K76</f>
        <v>0.35270568992479884</v>
      </c>
      <c r="L76" s="51">
        <f>Piel2_Ann2_20190215!L76-'20181011'!L76</f>
        <v>0.17285889668080046</v>
      </c>
      <c r="M76" s="51">
        <f>Piel2_Ann2_20190215!M76-'20181011'!M76</f>
        <v>2.548494946141916E-2</v>
      </c>
      <c r="N76" s="51">
        <f>Piel2_Ann2_20190215!N76-'20181011'!N76</f>
        <v>-0.15190004198119453</v>
      </c>
      <c r="O76" s="17"/>
      <c r="P76" s="17"/>
      <c r="Q76" s="17"/>
      <c r="R76" s="17"/>
      <c r="T76" s="52"/>
    </row>
    <row r="77" spans="1:20" ht="16.5" x14ac:dyDescent="0.3">
      <c r="A77" s="12">
        <v>63</v>
      </c>
      <c r="B77" s="1" t="s">
        <v>128</v>
      </c>
      <c r="C77" s="1" t="s">
        <v>129</v>
      </c>
      <c r="D77" s="35" t="s">
        <v>134</v>
      </c>
      <c r="E77" s="28">
        <f>Piel2_Ann2_20190215!E77-'20181011'!E77</f>
        <v>-1.0898299192557084</v>
      </c>
      <c r="F77" s="28">
        <f>Piel2_Ann2_20190215!F77-'20181011'!F77</f>
        <v>-1.0036366193756119</v>
      </c>
      <c r="G77" s="28">
        <f>Piel2_Ann2_20190215!G77-'20181011'!G77</f>
        <v>-0.95166207018127902</v>
      </c>
      <c r="H77" s="28">
        <f>Piel2_Ann2_20190215!H77-'20181011'!H77</f>
        <v>-1.0076595717285488</v>
      </c>
      <c r="I77" s="28">
        <f>Piel2_Ann2_20190215!I77-'20181011'!I77</f>
        <v>-0.30000000000000004</v>
      </c>
      <c r="J77" s="28">
        <f>Piel2_Ann2_20190215!J77-'20181011'!J77</f>
        <v>-0.97566343843043302</v>
      </c>
      <c r="K77" s="28">
        <f>Piel2_Ann2_20190215!K77-'20181011'!K77</f>
        <v>-0.97571580876343122</v>
      </c>
      <c r="L77" s="51">
        <f>Piel2_Ann2_20190215!L77-'20181011'!L77</f>
        <v>-0.90000000000000013</v>
      </c>
      <c r="M77" s="51">
        <f>Piel2_Ann2_20190215!M77-'20181011'!M77</f>
        <v>-0.8</v>
      </c>
      <c r="N77" s="51">
        <f>Piel2_Ann2_20190215!N77-'20181011'!N77</f>
        <v>-0.7</v>
      </c>
      <c r="O77" s="17"/>
      <c r="P77" s="17"/>
      <c r="Q77" s="17"/>
      <c r="R77" s="17"/>
    </row>
    <row r="78" spans="1:20" ht="16.5" x14ac:dyDescent="0.3">
      <c r="A78" s="12">
        <f t="shared" ref="A78:A80" si="7">A77+1</f>
        <v>64</v>
      </c>
      <c r="B78" s="1" t="s">
        <v>130</v>
      </c>
      <c r="C78" s="1" t="s">
        <v>131</v>
      </c>
      <c r="D78" s="35" t="s">
        <v>134</v>
      </c>
      <c r="E78" s="28">
        <f>Piel2_Ann2_20190215!E78-'20181011'!E78</f>
        <v>1.4252377940846472</v>
      </c>
      <c r="F78" s="28">
        <f>Piel2_Ann2_20190215!F78-'20181011'!F78</f>
        <v>1.1926016890331907</v>
      </c>
      <c r="G78" s="28">
        <f>Piel2_Ann2_20190215!G78-'20181011'!G78</f>
        <v>1.1035842123579733</v>
      </c>
      <c r="H78" s="28">
        <f>Piel2_Ann2_20190215!H78-'20181011'!H78</f>
        <v>0.91093239428323303</v>
      </c>
      <c r="I78" s="28">
        <f>Piel2_Ann2_20190215!I78-'20181011'!I78</f>
        <v>0.62095020235045006</v>
      </c>
      <c r="J78" s="28">
        <f>Piel2_Ann2_20190215!J78-'20181011'!J78</f>
        <v>0.71575095194280958</v>
      </c>
      <c r="K78" s="28">
        <f>Piel2_Ann2_20190215!K78-'20181011'!K78</f>
        <v>0.76917388368297934</v>
      </c>
      <c r="L78" s="51">
        <f>Piel2_Ann2_20190215!L78-'20181011'!L78</f>
        <v>0.78714110331919995</v>
      </c>
      <c r="M78" s="51">
        <f>Piel2_Ann2_20190215!M78-'20181011'!M78</f>
        <v>0.8245150605385807</v>
      </c>
      <c r="N78" s="51">
        <f>Piel2_Ann2_20190215!N78-'20181011'!N78</f>
        <v>0.80190004198120457</v>
      </c>
      <c r="O78" s="17"/>
      <c r="P78" s="17"/>
      <c r="Q78" s="17"/>
      <c r="R78" s="17"/>
      <c r="T78" s="52"/>
    </row>
    <row r="79" spans="1:20" ht="16.5" x14ac:dyDescent="0.3">
      <c r="A79" s="12">
        <f t="shared" si="7"/>
        <v>65</v>
      </c>
      <c r="B79" s="1" t="s">
        <v>19</v>
      </c>
      <c r="C79" s="1" t="s">
        <v>132</v>
      </c>
      <c r="D79" s="35" t="s">
        <v>134</v>
      </c>
      <c r="E79" s="28">
        <f>Piel2_Ann2_20190215!E79-'20181011'!E79</f>
        <v>0.99926826089399867</v>
      </c>
      <c r="F79" s="28">
        <f>Piel2_Ann2_20190215!F79-'20181011'!F79</f>
        <v>0.59724939253298714</v>
      </c>
      <c r="G79" s="28">
        <f>Piel2_Ann2_20190215!G79-'20181011'!G79</f>
        <v>0.2505213853773256</v>
      </c>
      <c r="H79" s="28">
        <f>Piel2_Ann2_20190215!H79-'20181011'!H79</f>
        <v>0.26442746218877744</v>
      </c>
      <c r="I79" s="28">
        <f>Piel2_Ann2_20190215!I79-'20181011'!I79</f>
        <v>-0.17415103108875485</v>
      </c>
      <c r="J79" s="28">
        <f>Piel2_Ann2_20190215!J79-'20181011'!J79</f>
        <v>8.1100923516146395E-3</v>
      </c>
      <c r="K79" s="28">
        <f>Piel2_Ann2_20190215!K79-'20181011'!K79</f>
        <v>0.40165551771671915</v>
      </c>
      <c r="L79" s="51">
        <f>Piel2_Ann2_20190215!L79-'20181011'!L79</f>
        <v>0.46795277897949461</v>
      </c>
      <c r="M79" s="51">
        <f>Piel2_Ann2_20190215!M79-'20181011'!M79</f>
        <v>0.3636189649323569</v>
      </c>
      <c r="N79" s="51">
        <f>Piel2_Ann2_20190215!N79-'20181011'!N79</f>
        <v>0.39857593471199948</v>
      </c>
      <c r="O79" s="51">
        <f>Piel2_Ann2_20190215!O79-'20181011'!O79</f>
        <v>0.2354430334881954</v>
      </c>
      <c r="P79" s="51">
        <f>Piel2_Ann2_20190215!P79-'20181011'!P79</f>
        <v>0.13769794109214217</v>
      </c>
      <c r="Q79" s="51">
        <f>Piel2_Ann2_20190215!Q79-'20181011'!Q79</f>
        <v>0.11097916591590717</v>
      </c>
      <c r="R79" s="51">
        <f>Piel2_Ann2_20190215!R79-'20181011'!R79</f>
        <v>6.2177526455144516E-2</v>
      </c>
      <c r="T79" s="52"/>
    </row>
    <row r="80" spans="1:20" x14ac:dyDescent="0.25">
      <c r="A80" s="12">
        <f t="shared" si="7"/>
        <v>66</v>
      </c>
      <c r="B80" s="1" t="s">
        <v>19</v>
      </c>
      <c r="C80" s="1" t="s">
        <v>20</v>
      </c>
      <c r="D80" s="3" t="s">
        <v>133</v>
      </c>
      <c r="E80" s="28">
        <f>Piel2_Ann2_20190215!E80-'20181011'!E80</f>
        <v>197.23585974936213</v>
      </c>
      <c r="F80" s="28">
        <f>Piel2_Ann2_20190215!F80-'20181011'!F80</f>
        <v>120.36409889311108</v>
      </c>
      <c r="G80" s="28">
        <f>Piel2_Ann2_20190215!G80-'20181011'!G80</f>
        <v>52.121690492313064</v>
      </c>
      <c r="H80" s="28">
        <f>Piel2_Ann2_20190215!H80-'20181011'!H80</f>
        <v>56.553808993976418</v>
      </c>
      <c r="I80" s="28">
        <f>Piel2_Ann2_20190215!I80-'20181011'!I80</f>
        <v>-38.53880415893218</v>
      </c>
      <c r="J80" s="28">
        <f>Piel2_Ann2_20190215!J80-'20181011'!J80</f>
        <v>1.8286820708271989</v>
      </c>
      <c r="K80" s="28">
        <f>Piel2_Ann2_20190215!K80-'20181011'!K80</f>
        <v>94.620112026237621</v>
      </c>
      <c r="L80" s="51">
        <f>Piel2_Ann2_20190215!L80-'20181011'!L80</f>
        <v>114.11850989230516</v>
      </c>
      <c r="M80" s="51">
        <f>Piel2_Ann2_20190215!M80-'20181011'!M80</f>
        <v>91.797669368585048</v>
      </c>
      <c r="N80" s="51">
        <f>Piel2_Ann2_20190215!N80-'20181011'!N80</f>
        <v>103.4640332509116</v>
      </c>
      <c r="O80" s="51">
        <f>Piel2_Ann2_20190215!O80-'20181011'!O80</f>
        <v>63.199838801432634</v>
      </c>
      <c r="P80" s="51">
        <f>Piel2_Ann2_20190215!P80-'20181011'!P80</f>
        <v>38.056083012397721</v>
      </c>
      <c r="Q80" s="51">
        <f>Piel2_Ann2_20190215!Q80-'20181011'!Q80</f>
        <v>31.430737318481988</v>
      </c>
      <c r="R80" s="51">
        <f>Piel2_Ann2_20190215!R80-'20181011'!R80</f>
        <v>17.923474173494469</v>
      </c>
      <c r="T80" s="52"/>
    </row>
    <row r="81" spans="1:18" x14ac:dyDescent="0.25">
      <c r="A81" s="21"/>
      <c r="E81" s="17"/>
      <c r="F81" s="17"/>
      <c r="G81" s="17"/>
      <c r="H81" s="17"/>
      <c r="I81" s="17"/>
      <c r="J81" s="17"/>
      <c r="K81" s="17"/>
      <c r="L81" s="17"/>
      <c r="M81" s="57"/>
      <c r="N81" s="57"/>
      <c r="O81" s="17"/>
      <c r="P81" s="17"/>
      <c r="Q81" s="17"/>
      <c r="R81" s="17"/>
    </row>
    <row r="82" spans="1:18" x14ac:dyDescent="0.25">
      <c r="A82" s="22"/>
      <c r="L82" s="20"/>
      <c r="M82" s="20"/>
    </row>
    <row r="83" spans="1:18" x14ac:dyDescent="0.25">
      <c r="A83" s="22"/>
      <c r="L83" s="20"/>
      <c r="M83" s="20"/>
    </row>
    <row r="84" spans="1:18" x14ac:dyDescent="0.25">
      <c r="A84" s="21"/>
    </row>
    <row r="85" spans="1:18" x14ac:dyDescent="0.25">
      <c r="A85" s="22"/>
    </row>
    <row r="86" spans="1:18" x14ac:dyDescent="0.25">
      <c r="A86" s="21"/>
    </row>
    <row r="87" spans="1:18" x14ac:dyDescent="0.25">
      <c r="A87" s="21"/>
    </row>
    <row r="88" spans="1:18" x14ac:dyDescent="0.25">
      <c r="A88" s="21"/>
    </row>
    <row r="89" spans="1:18" x14ac:dyDescent="0.25">
      <c r="A89" s="21"/>
    </row>
    <row r="90" spans="1:18" x14ac:dyDescent="0.25">
      <c r="A90" s="22"/>
    </row>
    <row r="91" spans="1:18" x14ac:dyDescent="0.25">
      <c r="A91" s="22"/>
    </row>
    <row r="92" spans="1:18" x14ac:dyDescent="0.25">
      <c r="A92" s="21"/>
    </row>
    <row r="93" spans="1:18" x14ac:dyDescent="0.25">
      <c r="A93" s="22"/>
    </row>
    <row r="94" spans="1:18" x14ac:dyDescent="0.25">
      <c r="A94" s="22"/>
    </row>
    <row r="95" spans="1:18" x14ac:dyDescent="0.25">
      <c r="A95" s="21"/>
    </row>
    <row r="96" spans="1:18" x14ac:dyDescent="0.25">
      <c r="A96" s="22"/>
    </row>
    <row r="97" spans="1:1" x14ac:dyDescent="0.25">
      <c r="A97" s="22"/>
    </row>
    <row r="98" spans="1:1" x14ac:dyDescent="0.25">
      <c r="A98" s="21"/>
    </row>
    <row r="99" spans="1:1" x14ac:dyDescent="0.25">
      <c r="A99" s="22"/>
    </row>
    <row r="100" spans="1:1" x14ac:dyDescent="0.25">
      <c r="A100" s="22"/>
    </row>
    <row r="101" spans="1:1" x14ac:dyDescent="0.25">
      <c r="A101" s="21"/>
    </row>
    <row r="102" spans="1:1" x14ac:dyDescent="0.25">
      <c r="A102" s="22"/>
    </row>
    <row r="103" spans="1:1" x14ac:dyDescent="0.25">
      <c r="A103" s="22"/>
    </row>
    <row r="104" spans="1:1" x14ac:dyDescent="0.25">
      <c r="A104" s="23"/>
    </row>
    <row r="105" spans="1:1" x14ac:dyDescent="0.25">
      <c r="A105" s="23"/>
    </row>
    <row r="106" spans="1:1" x14ac:dyDescent="0.25">
      <c r="A106" s="21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1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4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7"/>
  <sheetViews>
    <sheetView zoomScale="85" zoomScaleNormal="85" workbookViewId="0">
      <pane xSplit="4" ySplit="4" topLeftCell="E5" activePane="bottomRight" state="frozen"/>
      <selection activeCell="L5" sqref="L5"/>
      <selection pane="topRight" activeCell="L5" sqref="L5"/>
      <selection pane="bottomLeft" activeCell="L5" sqref="L5"/>
      <selection pane="bottomRight"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/>
      <c r="F1" s="4"/>
      <c r="G1" s="4"/>
      <c r="H1" s="4"/>
      <c r="I1" s="4"/>
      <c r="J1" s="4"/>
      <c r="K1" s="4"/>
      <c r="L1" s="4"/>
      <c r="M1" s="4"/>
      <c r="N1" s="4"/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8" x14ac:dyDescent="0.25">
      <c r="A4" s="8"/>
      <c r="B4" s="9" t="s">
        <v>26</v>
      </c>
      <c r="C4" s="10" t="s">
        <v>27</v>
      </c>
      <c r="D4" s="11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26">
        <f>Piel2_Ann2_20190215!E5-'20190205'!E5</f>
        <v>0</v>
      </c>
      <c r="F5" s="26">
        <f>Piel2_Ann2_20190215!F5-'20190205'!F5</f>
        <v>0</v>
      </c>
      <c r="G5" s="26">
        <f>Piel2_Ann2_20190215!G5-'20190205'!G5</f>
        <v>0</v>
      </c>
      <c r="H5" s="26">
        <f>Piel2_Ann2_20190215!H5-'20190205'!H5</f>
        <v>0</v>
      </c>
      <c r="I5" s="26">
        <f>Piel2_Ann2_20190215!I5-'20190205'!I5</f>
        <v>0</v>
      </c>
      <c r="J5" s="26">
        <f>Piel2_Ann2_20190215!J5-'20190205'!J5</f>
        <v>0</v>
      </c>
      <c r="K5" s="26">
        <f>Piel2_Ann2_20190215!K5-'20190205'!K5</f>
        <v>-10.813109362108662</v>
      </c>
      <c r="L5" s="27">
        <f>Piel2_Ann2_20190215!L5-'20190205'!L5</f>
        <v>29.101311592952698</v>
      </c>
      <c r="M5" s="27">
        <f>Piel2_Ann2_20190215!M5-'20190205'!M5</f>
        <v>28.672182403959596</v>
      </c>
      <c r="N5" s="27">
        <f>Piel2_Ann2_20190215!N5-'20190205'!N5</f>
        <v>26.244267184203636</v>
      </c>
      <c r="O5" s="27">
        <f>Piel2_Ann2_20190215!O5-'20190205'!O5</f>
        <v>35.619752066482761</v>
      </c>
      <c r="P5" s="27">
        <f>Piel2_Ann2_20190215!P5-'20190205'!P5</f>
        <v>9.8021146134415176</v>
      </c>
      <c r="Q5" s="27">
        <f>Piel2_Ann2_20190215!Q5-'20190205'!Q5</f>
        <v>-3.7246398525494442</v>
      </c>
      <c r="R5" s="27">
        <f>Piel2_Ann2_20190215!R5-'20190205'!R5</f>
        <v>-18.007814499735105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26">
        <f>Piel2_Ann2_20190215!E6-'20190205'!E6</f>
        <v>0</v>
      </c>
      <c r="F6" s="26">
        <f>Piel2_Ann2_20190215!F6-'20190205'!F6</f>
        <v>0</v>
      </c>
      <c r="G6" s="26">
        <f>Piel2_Ann2_20190215!G6-'20190205'!G6</f>
        <v>0</v>
      </c>
      <c r="H6" s="26">
        <f>Piel2_Ann2_20190215!H6-'20190205'!H6</f>
        <v>0</v>
      </c>
      <c r="I6" s="26">
        <f>Piel2_Ann2_20190215!I6-'20190205'!I6</f>
        <v>0</v>
      </c>
      <c r="J6" s="26">
        <f>Piel2_Ann2_20190215!J6-'20190205'!J6</f>
        <v>0</v>
      </c>
      <c r="K6" s="26">
        <f>Piel2_Ann2_20190215!K6-'20190205'!K6</f>
        <v>229.61892872413955</v>
      </c>
      <c r="L6" s="27">
        <f>Piel2_Ann2_20190215!L6-'20190205'!L6</f>
        <v>287.65855320783157</v>
      </c>
      <c r="M6" s="27">
        <f>Piel2_Ann2_20190215!M6-'20190205'!M6</f>
        <v>317.23025329023949</v>
      </c>
      <c r="N6" s="27">
        <f>Piel2_Ann2_20190215!N6-'20190205'!N6</f>
        <v>324.67309772362205</v>
      </c>
    </row>
    <row r="7" spans="1:18" ht="16.5" x14ac:dyDescent="0.3">
      <c r="A7" s="12">
        <v>3</v>
      </c>
      <c r="B7" s="1" t="s">
        <v>44</v>
      </c>
      <c r="C7" s="1" t="s">
        <v>45</v>
      </c>
      <c r="D7" s="35" t="s">
        <v>134</v>
      </c>
      <c r="E7" s="28">
        <f>Piel2_Ann2_20190215!E7-'20190205'!E7</f>
        <v>0</v>
      </c>
      <c r="F7" s="28">
        <f>Piel2_Ann2_20190215!F7-'20190205'!F7</f>
        <v>-5.3290705182007514E-15</v>
      </c>
      <c r="G7" s="28">
        <f>Piel2_Ann2_20190215!G7-'20190205'!G7</f>
        <v>7.1054273576010019E-15</v>
      </c>
      <c r="H7" s="28">
        <f>Piel2_Ann2_20190215!H7-'20190205'!H7</f>
        <v>4.4408920985006262E-15</v>
      </c>
      <c r="I7" s="28">
        <f>Piel2_Ann2_20190215!I7-'20190205'!I7</f>
        <v>4.4408920985006262E-15</v>
      </c>
      <c r="J7" s="28">
        <f>Piel2_Ann2_20190215!J7-'20190205'!J7</f>
        <v>0</v>
      </c>
      <c r="K7" s="28">
        <f>Piel2_Ann2_20190215!K7-'20190205'!K7</f>
        <v>-4.7472207821729562E-2</v>
      </c>
      <c r="L7" s="29">
        <f>Piel2_Ann2_20190215!L7-'20190205'!L7</f>
        <v>0.16864345748765874</v>
      </c>
      <c r="M7" s="29">
        <f>Piel2_Ann2_20190215!M7-'20190205'!M7</f>
        <v>-5.2898555175753259E-3</v>
      </c>
      <c r="N7" s="29">
        <f>Piel2_Ann2_20190215!N7-'20190205'!N7</f>
        <v>-1.2855840679577568E-2</v>
      </c>
      <c r="O7" s="29">
        <f>Piel2_Ann2_20190215!O7-'20190205'!O7</f>
        <v>3.3023694707515094E-2</v>
      </c>
      <c r="P7" s="29">
        <f>Piel2_Ann2_20190215!P7-'20190205'!P7</f>
        <v>-9.9999999999991651E-2</v>
      </c>
      <c r="Q7" s="29">
        <f>Piel2_Ann2_20190215!Q7-'20190205'!Q7</f>
        <v>-4.9999999999999822E-2</v>
      </c>
      <c r="R7" s="29">
        <f>Piel2_Ann2_20190215!R7-'20190205'!R7</f>
        <v>-4.9999999999999822E-2</v>
      </c>
    </row>
    <row r="8" spans="1:18" ht="16.5" x14ac:dyDescent="0.3">
      <c r="A8" s="12">
        <v>4</v>
      </c>
      <c r="B8" s="1" t="s">
        <v>47</v>
      </c>
      <c r="C8" s="1" t="s">
        <v>48</v>
      </c>
      <c r="D8" s="35" t="s">
        <v>134</v>
      </c>
      <c r="E8" s="28">
        <f>Piel2_Ann2_20190215!E8-'20190205'!E8</f>
        <v>-4.925438194192111E-6</v>
      </c>
      <c r="F8" s="28">
        <f>Piel2_Ann2_20190215!F8-'20190205'!F8</f>
        <v>9.3265258636066051E-6</v>
      </c>
      <c r="G8" s="28">
        <f>Piel2_Ann2_20190215!G8-'20190205'!G8</f>
        <v>-4.5487027442447925E-6</v>
      </c>
      <c r="H8" s="28">
        <f>Piel2_Ann2_20190215!H8-'20190205'!H8</f>
        <v>7.1942451995710144E-14</v>
      </c>
      <c r="I8" s="28">
        <f>Piel2_Ann2_20190215!I8-'20190205'!I8</f>
        <v>3.5527136788005009E-15</v>
      </c>
      <c r="J8" s="28">
        <f>Piel2_Ann2_20190215!J8-'20190205'!J8</f>
        <v>-2.5757174171303632E-14</v>
      </c>
      <c r="K8" s="28">
        <f>Piel2_Ann2_20190215!K8-'20190205'!K8</f>
        <v>0.84311018600392629</v>
      </c>
      <c r="L8" s="29">
        <f>Piel2_Ann2_20190215!L8-'20190205'!L8</f>
        <v>0.14897763066146297</v>
      </c>
      <c r="M8" s="29">
        <f>Piel2_Ann2_20190215!M8-'20190205'!M8</f>
        <v>4.0366750065241597E-2</v>
      </c>
      <c r="N8" s="29">
        <f>Piel2_Ann2_20190215!N8-'20190205'!N8</f>
        <v>-2.9479810539824847E-2</v>
      </c>
    </row>
    <row r="9" spans="1:18" s="16" customFormat="1" x14ac:dyDescent="0.25">
      <c r="A9" s="13"/>
      <c r="B9" s="14" t="s">
        <v>49</v>
      </c>
      <c r="C9" s="14" t="s">
        <v>50</v>
      </c>
      <c r="D9" s="15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26">
        <f>Piel2_Ann2_20190215!E10-'20190205'!E10</f>
        <v>0</v>
      </c>
      <c r="F10" s="26">
        <f>Piel2_Ann2_20190215!F10-'20190205'!F10</f>
        <v>0</v>
      </c>
      <c r="G10" s="26">
        <f>Piel2_Ann2_20190215!G10-'20190205'!G10</f>
        <v>0</v>
      </c>
      <c r="H10" s="26">
        <f>Piel2_Ann2_20190215!H10-'20190205'!H10</f>
        <v>0</v>
      </c>
      <c r="I10" s="26">
        <f>Piel2_Ann2_20190215!I10-'20190205'!I10</f>
        <v>0</v>
      </c>
      <c r="J10" s="26">
        <f>Piel2_Ann2_20190215!J10-'20190205'!J10</f>
        <v>0</v>
      </c>
      <c r="K10" s="26">
        <f>Piel2_Ann2_20190215!K10-'20190205'!K10</f>
        <v>59.92987687913228</v>
      </c>
      <c r="L10" s="27">
        <f>Piel2_Ann2_20190215!L10-'20190205'!L10</f>
        <v>64.30771449142776</v>
      </c>
      <c r="M10" s="27">
        <f>Piel2_Ann2_20190215!M10-'20190205'!M10</f>
        <v>66.636619067983702</v>
      </c>
      <c r="N10" s="27">
        <f>Piel2_Ann2_20190215!N10-'20190205'!N10</f>
        <v>69.051221174073362</v>
      </c>
    </row>
    <row r="11" spans="1:18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26">
        <f>Piel2_Ann2_20190215!E11-'20190205'!E11</f>
        <v>0</v>
      </c>
      <c r="F11" s="26">
        <f>Piel2_Ann2_20190215!F11-'20190205'!F11</f>
        <v>0</v>
      </c>
      <c r="G11" s="26">
        <f>Piel2_Ann2_20190215!G11-'20190205'!G11</f>
        <v>0</v>
      </c>
      <c r="H11" s="26">
        <f>Piel2_Ann2_20190215!H11-'20190205'!H11</f>
        <v>0</v>
      </c>
      <c r="I11" s="26">
        <f>Piel2_Ann2_20190215!I11-'20190205'!I11</f>
        <v>0</v>
      </c>
      <c r="J11" s="26">
        <f>Piel2_Ann2_20190215!J11-'20190205'!J11</f>
        <v>0</v>
      </c>
      <c r="K11" s="26">
        <f>Piel2_Ann2_20190215!K11-'20190205'!K11</f>
        <v>5.3304628110226986</v>
      </c>
      <c r="L11" s="27">
        <f>Piel2_Ann2_20190215!L11-'20190205'!L11</f>
        <v>9.161531573222419</v>
      </c>
      <c r="M11" s="27">
        <f>Piel2_Ann2_20190215!M11-'20190205'!M11</f>
        <v>9.4549467954293505</v>
      </c>
      <c r="N11" s="27">
        <f>Piel2_Ann2_20190215!N11-'20190205'!N11</f>
        <v>9.7074644145523052</v>
      </c>
    </row>
    <row r="12" spans="1:18" x14ac:dyDescent="0.25">
      <c r="A12" s="12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26">
        <f>Piel2_Ann2_20190215!E12-'20190205'!E12</f>
        <v>0</v>
      </c>
      <c r="F12" s="26">
        <f>Piel2_Ann2_20190215!F12-'20190205'!F12</f>
        <v>0</v>
      </c>
      <c r="G12" s="26">
        <f>Piel2_Ann2_20190215!G12-'20190205'!G12</f>
        <v>0</v>
      </c>
      <c r="H12" s="26">
        <f>Piel2_Ann2_20190215!H12-'20190205'!H12</f>
        <v>0</v>
      </c>
      <c r="I12" s="26">
        <f>Piel2_Ann2_20190215!I12-'20190205'!I12</f>
        <v>0</v>
      </c>
      <c r="J12" s="26">
        <f>Piel2_Ann2_20190215!J12-'20190205'!J12</f>
        <v>0</v>
      </c>
      <c r="K12" s="26">
        <f>Piel2_Ann2_20190215!K12-'20190205'!K12</f>
        <v>579.41543865711446</v>
      </c>
      <c r="L12" s="27">
        <f>Piel2_Ann2_20190215!L12-'20190205'!L12</f>
        <v>790.82224721194507</v>
      </c>
      <c r="M12" s="27">
        <f>Piel2_Ann2_20190215!M12-'20190205'!M12</f>
        <v>777.20573986823183</v>
      </c>
      <c r="N12" s="27">
        <f>Piel2_Ann2_20190215!N12-'20190205'!N12</f>
        <v>733.61967944447042</v>
      </c>
    </row>
    <row r="13" spans="1:18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26">
        <f>Piel2_Ann2_20190215!E13-'20190205'!E13</f>
        <v>0</v>
      </c>
      <c r="F13" s="26">
        <f>Piel2_Ann2_20190215!F13-'20190205'!F13</f>
        <v>0</v>
      </c>
      <c r="G13" s="26">
        <f>Piel2_Ann2_20190215!G13-'20190205'!G13</f>
        <v>0</v>
      </c>
      <c r="H13" s="26">
        <f>Piel2_Ann2_20190215!H13-'20190205'!H13</f>
        <v>0</v>
      </c>
      <c r="I13" s="26">
        <f>Piel2_Ann2_20190215!I13-'20190205'!I13</f>
        <v>0</v>
      </c>
      <c r="J13" s="26">
        <f>Piel2_Ann2_20190215!J13-'20190205'!J13</f>
        <v>0</v>
      </c>
      <c r="K13" s="26">
        <f>Piel2_Ann2_20190215!K13-'20190205'!K13</f>
        <v>97.647693424789395</v>
      </c>
      <c r="L13" s="27">
        <f>Piel2_Ann2_20190215!L13-'20190205'!L13</f>
        <v>177.95316872835792</v>
      </c>
      <c r="M13" s="27">
        <f>Piel2_Ann2_20190215!M13-'20190205'!M13</f>
        <v>150.51472799311068</v>
      </c>
      <c r="N13" s="27">
        <f>Piel2_Ann2_20190215!N13-'20190205'!N13</f>
        <v>156.99940397831961</v>
      </c>
    </row>
    <row r="14" spans="1:18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26">
        <f>Piel2_Ann2_20190215!E14-'20190205'!E14</f>
        <v>0</v>
      </c>
      <c r="F14" s="26">
        <f>Piel2_Ann2_20190215!F14-'20190205'!F14</f>
        <v>0</v>
      </c>
      <c r="G14" s="26">
        <f>Piel2_Ann2_20190215!G14-'20190205'!G14</f>
        <v>0</v>
      </c>
      <c r="H14" s="26">
        <f>Piel2_Ann2_20190215!H14-'20190205'!H14</f>
        <v>0</v>
      </c>
      <c r="I14" s="26">
        <f>Piel2_Ann2_20190215!I14-'20190205'!I14</f>
        <v>0</v>
      </c>
      <c r="J14" s="26">
        <f>Piel2_Ann2_20190215!J14-'20190205'!J14</f>
        <v>0</v>
      </c>
      <c r="K14" s="26">
        <f>Piel2_Ann2_20190215!K14-'20190205'!K14</f>
        <v>481.76774523232524</v>
      </c>
      <c r="L14" s="27">
        <f>Piel2_Ann2_20190215!L14-'20190205'!L14</f>
        <v>612.86907848358715</v>
      </c>
      <c r="M14" s="27">
        <f>Piel2_Ann2_20190215!M14-'20190205'!M14</f>
        <v>626.69101187512149</v>
      </c>
      <c r="N14" s="27">
        <f>Piel2_Ann2_20190215!N14-'20190205'!N14</f>
        <v>576.62027546615059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26">
        <f>Piel2_Ann2_20190215!E15-'20190205'!E15</f>
        <v>0</v>
      </c>
      <c r="F15" s="26">
        <f>Piel2_Ann2_20190215!F15-'20190205'!F15</f>
        <v>0</v>
      </c>
      <c r="G15" s="26">
        <f>Piel2_Ann2_20190215!G15-'20190205'!G15</f>
        <v>0</v>
      </c>
      <c r="H15" s="26">
        <f>Piel2_Ann2_20190215!H15-'20190205'!H15</f>
        <v>0</v>
      </c>
      <c r="I15" s="26">
        <f>Piel2_Ann2_20190215!I15-'20190205'!I15</f>
        <v>0</v>
      </c>
      <c r="J15" s="26">
        <f>Piel2_Ann2_20190215!J15-'20190205'!J15</f>
        <v>0</v>
      </c>
      <c r="K15" s="26">
        <f>Piel2_Ann2_20190215!K15-'20190205'!K15</f>
        <v>-359.4720569435467</v>
      </c>
      <c r="L15" s="27">
        <f>Piel2_Ann2_20190215!L15-'20190205'!L15</f>
        <v>-496.94273031526427</v>
      </c>
      <c r="M15" s="27">
        <f>Piel2_Ann2_20190215!M15-'20190205'!M15</f>
        <v>-500.1308568195218</v>
      </c>
      <c r="N15" s="27">
        <f>Piel2_Ann2_20190215!N15-'20190205'!N15</f>
        <v>-526.73931785609602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26">
        <f>Piel2_Ann2_20190215!E16-'20190205'!E16</f>
        <v>0</v>
      </c>
      <c r="F16" s="26">
        <f>Piel2_Ann2_20190215!F16-'20190205'!F16</f>
        <v>0</v>
      </c>
      <c r="G16" s="26">
        <f>Piel2_Ann2_20190215!G16-'20190205'!G16</f>
        <v>0</v>
      </c>
      <c r="H16" s="26">
        <f>Piel2_Ann2_20190215!H16-'20190205'!H16</f>
        <v>0</v>
      </c>
      <c r="I16" s="26">
        <f>Piel2_Ann2_20190215!I16-'20190205'!I16</f>
        <v>0</v>
      </c>
      <c r="J16" s="26">
        <f>Piel2_Ann2_20190215!J16-'20190205'!J16</f>
        <v>0</v>
      </c>
      <c r="K16" s="26">
        <f>Piel2_Ann2_20190215!K16-'20190205'!K16</f>
        <v>159.35022276583186</v>
      </c>
      <c r="L16" s="27">
        <f>Piel2_Ann2_20190215!L16-'20190205'!L16</f>
        <v>197.48084512837522</v>
      </c>
      <c r="M16" s="27">
        <f>Piel2_Ann2_20190215!M16-'20190205'!M16</f>
        <v>179.50466194019828</v>
      </c>
      <c r="N16" s="27">
        <f>Piel2_Ann2_20190215!N16-'20190205'!N16</f>
        <v>110.20047674736998</v>
      </c>
    </row>
    <row r="17" spans="1:14" s="16" customFormat="1" x14ac:dyDescent="0.25">
      <c r="A17" s="13"/>
      <c r="B17" s="14" t="s">
        <v>55</v>
      </c>
      <c r="C17" s="14" t="s">
        <v>56</v>
      </c>
      <c r="D17" s="15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35" t="s">
        <v>134</v>
      </c>
      <c r="E18" s="28">
        <f>Piel2_Ann2_20190215!E18-'20190205'!E18</f>
        <v>0</v>
      </c>
      <c r="F18" s="28">
        <f>Piel2_Ann2_20190215!F18-'20190205'!F18</f>
        <v>0</v>
      </c>
      <c r="G18" s="28">
        <f>Piel2_Ann2_20190215!G18-'20190205'!G18</f>
        <v>0</v>
      </c>
      <c r="H18" s="28">
        <f>Piel2_Ann2_20190215!H18-'20190205'!H18</f>
        <v>0</v>
      </c>
      <c r="I18" s="28">
        <f>Piel2_Ann2_20190215!I18-'20190205'!I18</f>
        <v>0</v>
      </c>
      <c r="J18" s="28">
        <f>Piel2_Ann2_20190215!J18-'20190205'!J18</f>
        <v>0</v>
      </c>
      <c r="K18" s="28">
        <f>Piel2_Ann2_20190215!K18-'20190205'!K18</f>
        <v>0.42775801080148224</v>
      </c>
      <c r="L18" s="29">
        <f>Piel2_Ann2_20190215!L18-'20190205'!L18</f>
        <v>1.2517311475135351E-2</v>
      </c>
      <c r="M18" s="29">
        <f>Piel2_Ann2_20190215!M18-'20190205'!M18</f>
        <v>0</v>
      </c>
      <c r="N18" s="29">
        <f>Piel2_Ann2_20190215!N18-'20190205'!N18</f>
        <v>0</v>
      </c>
    </row>
    <row r="19" spans="1:14" ht="16.5" x14ac:dyDescent="0.3">
      <c r="A19" s="12">
        <f>A18+1</f>
        <v>13</v>
      </c>
      <c r="B19" s="1" t="s">
        <v>51</v>
      </c>
      <c r="C19" s="1" t="s">
        <v>4</v>
      </c>
      <c r="D19" s="35" t="s">
        <v>134</v>
      </c>
      <c r="E19" s="28">
        <f>Piel2_Ann2_20190215!E19-'20190205'!E19</f>
        <v>0</v>
      </c>
      <c r="F19" s="28">
        <f>Piel2_Ann2_20190215!F19-'20190205'!F19</f>
        <v>0</v>
      </c>
      <c r="G19" s="28">
        <f>Piel2_Ann2_20190215!G19-'20190205'!G19</f>
        <v>0</v>
      </c>
      <c r="H19" s="28">
        <f>Piel2_Ann2_20190215!H19-'20190205'!H19</f>
        <v>0</v>
      </c>
      <c r="I19" s="28">
        <f>Piel2_Ann2_20190215!I19-'20190205'!I19</f>
        <v>0</v>
      </c>
      <c r="J19" s="28">
        <f>Piel2_Ann2_20190215!J19-'20190205'!J19</f>
        <v>0</v>
      </c>
      <c r="K19" s="28">
        <f>Piel2_Ann2_20190215!K19-'20190205'!K19</f>
        <v>0.13721981300141017</v>
      </c>
      <c r="L19" s="29">
        <f>Piel2_Ann2_20190215!L19-'20190205'!L19</f>
        <v>9.0278758657680314E-2</v>
      </c>
      <c r="M19" s="29">
        <f>Piel2_Ann2_20190215!M19-'20190205'!M19</f>
        <v>4.838487989600182E-4</v>
      </c>
      <c r="N19" s="29">
        <f>Piel2_Ann2_20190215!N19-'20190205'!N19</f>
        <v>-6.8696829982339835E-4</v>
      </c>
    </row>
    <row r="20" spans="1:14" ht="16.5" x14ac:dyDescent="0.3">
      <c r="A20" s="12">
        <f t="shared" ref="A20:A24" si="1">A19+1</f>
        <v>14</v>
      </c>
      <c r="B20" s="1" t="s">
        <v>52</v>
      </c>
      <c r="C20" s="1" t="s">
        <v>5</v>
      </c>
      <c r="D20" s="35" t="s">
        <v>134</v>
      </c>
      <c r="E20" s="28">
        <f>Piel2_Ann2_20190215!E20-'20190205'!E20</f>
        <v>0</v>
      </c>
      <c r="F20" s="28">
        <f>Piel2_Ann2_20190215!F20-'20190205'!F20</f>
        <v>0</v>
      </c>
      <c r="G20" s="28">
        <f>Piel2_Ann2_20190215!G20-'20190205'!G20</f>
        <v>0</v>
      </c>
      <c r="H20" s="28">
        <f>Piel2_Ann2_20190215!H20-'20190205'!H20</f>
        <v>0</v>
      </c>
      <c r="I20" s="28">
        <f>Piel2_Ann2_20190215!I20-'20190205'!I20</f>
        <v>0</v>
      </c>
      <c r="J20" s="28">
        <f>Piel2_Ann2_20190215!J20-'20190205'!J20</f>
        <v>0</v>
      </c>
      <c r="K20" s="28">
        <f>Piel2_Ann2_20190215!K20-'20190205'!K20</f>
        <v>10.774335722574646</v>
      </c>
      <c r="L20" s="29">
        <f>Piel2_Ann2_20190215!L20-'20190205'!L20</f>
        <v>3.0164711262114841</v>
      </c>
      <c r="M20" s="29">
        <f>Piel2_Ann2_20190215!M20-'20190205'!M20</f>
        <v>-0.84175888594435477</v>
      </c>
      <c r="N20" s="29">
        <f>Piel2_Ann2_20190215!N20-'20190205'!N20</f>
        <v>-1.1886859877116462</v>
      </c>
    </row>
    <row r="21" spans="1:14" ht="16.5" x14ac:dyDescent="0.3">
      <c r="A21" s="12">
        <f t="shared" si="1"/>
        <v>15</v>
      </c>
      <c r="B21" s="1" t="s">
        <v>53</v>
      </c>
      <c r="C21" s="1" t="s">
        <v>6</v>
      </c>
      <c r="D21" s="35" t="s">
        <v>134</v>
      </c>
      <c r="E21" s="28">
        <f>Piel2_Ann2_20190215!E21-'20190205'!E21</f>
        <v>0</v>
      </c>
      <c r="F21" s="28">
        <f>Piel2_Ann2_20190215!F21-'20190205'!F21</f>
        <v>0</v>
      </c>
      <c r="G21" s="28">
        <f>Piel2_Ann2_20190215!G21-'20190205'!G21</f>
        <v>0</v>
      </c>
      <c r="H21" s="28">
        <f>Piel2_Ann2_20190215!H21-'20190205'!H21</f>
        <v>0</v>
      </c>
      <c r="I21" s="28">
        <f>Piel2_Ann2_20190215!I21-'20190205'!I21</f>
        <v>0</v>
      </c>
      <c r="J21" s="28">
        <f>Piel2_Ann2_20190215!J21-'20190205'!J21</f>
        <v>0</v>
      </c>
      <c r="K21" s="28">
        <f>Piel2_Ann2_20190215!K21-'20190205'!K21</f>
        <v>2.0405233355453838</v>
      </c>
      <c r="L21" s="29">
        <f>Piel2_Ann2_20190215!L21-'20190205'!L21</f>
        <v>1.3333827454603764</v>
      </c>
      <c r="M21" s="29">
        <f>Piel2_Ann2_20190215!M21-'20190205'!M21</f>
        <v>-0.65689335632295176</v>
      </c>
      <c r="N21" s="29">
        <f>Piel2_Ann2_20190215!N21-'20190205'!N21</f>
        <v>-1.7973113081559688E-2</v>
      </c>
    </row>
    <row r="22" spans="1:14" x14ac:dyDescent="0.25">
      <c r="A22" s="12">
        <f t="shared" si="1"/>
        <v>16</v>
      </c>
      <c r="B22" s="1" t="s">
        <v>54</v>
      </c>
      <c r="C22" s="1" t="s">
        <v>57</v>
      </c>
      <c r="D22" s="18" t="s">
        <v>58</v>
      </c>
      <c r="E22" s="28" t="s">
        <v>58</v>
      </c>
      <c r="F22" s="28" t="s">
        <v>58</v>
      </c>
      <c r="G22" s="28" t="s">
        <v>58</v>
      </c>
      <c r="H22" s="28" t="s">
        <v>58</v>
      </c>
      <c r="I22" s="28" t="s">
        <v>58</v>
      </c>
      <c r="J22" s="28" t="s">
        <v>58</v>
      </c>
      <c r="K22" s="28" t="s">
        <v>58</v>
      </c>
      <c r="L22" s="29" t="s">
        <v>58</v>
      </c>
      <c r="M22" s="29" t="s">
        <v>58</v>
      </c>
      <c r="N22" s="29" t="s">
        <v>58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35" t="s">
        <v>134</v>
      </c>
      <c r="E23" s="28">
        <f>Piel2_Ann2_20190215!E23-'20190205'!E23</f>
        <v>0</v>
      </c>
      <c r="F23" s="28">
        <f>Piel2_Ann2_20190215!F23-'20190205'!F23</f>
        <v>0</v>
      </c>
      <c r="G23" s="28">
        <f>Piel2_Ann2_20190215!G23-'20190205'!G23</f>
        <v>0</v>
      </c>
      <c r="H23" s="28">
        <f>Piel2_Ann2_20190215!H23-'20190205'!H23</f>
        <v>0</v>
      </c>
      <c r="I23" s="28">
        <f>Piel2_Ann2_20190215!I23-'20190205'!I23</f>
        <v>0</v>
      </c>
      <c r="J23" s="28">
        <f>Piel2_Ann2_20190215!J23-'20190205'!J23</f>
        <v>0</v>
      </c>
      <c r="K23" s="28">
        <f>Piel2_Ann2_20190215!K23-'20190205'!K23</f>
        <v>-2.4783382394470976</v>
      </c>
      <c r="L23" s="29">
        <f>Piel2_Ann2_20190215!L23-'20190205'!L23</f>
        <v>-0.82661752256059096</v>
      </c>
      <c r="M23" s="29">
        <f>Piel2_Ann2_20190215!M23-'20190205'!M23</f>
        <v>0.10955423091769667</v>
      </c>
      <c r="N23" s="29">
        <f>Piel2_Ann2_20190215!N23-'20190205'!N23</f>
        <v>-4.1364474431127007E-2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35" t="s">
        <v>134</v>
      </c>
      <c r="E24" s="28">
        <f>Piel2_Ann2_20190215!E24-'20190205'!E24</f>
        <v>0</v>
      </c>
      <c r="F24" s="28">
        <f>Piel2_Ann2_20190215!F24-'20190205'!F24</f>
        <v>0</v>
      </c>
      <c r="G24" s="28">
        <f>Piel2_Ann2_20190215!G24-'20190205'!G24</f>
        <v>0</v>
      </c>
      <c r="H24" s="28">
        <f>Piel2_Ann2_20190215!H24-'20190205'!H24</f>
        <v>0</v>
      </c>
      <c r="I24" s="28">
        <f>Piel2_Ann2_20190215!I24-'20190205'!I24</f>
        <v>0</v>
      </c>
      <c r="J24" s="28">
        <f>Piel2_Ann2_20190215!J24-'20190205'!J24</f>
        <v>0</v>
      </c>
      <c r="K24" s="28">
        <f>Piel2_Ann2_20190215!K24-'20190205'!K24</f>
        <v>1.0623791550622874</v>
      </c>
      <c r="L24" s="29">
        <f>Piel2_Ann2_20190215!L24-'20190205'!L24</f>
        <v>0.18331971905993782</v>
      </c>
      <c r="M24" s="29">
        <f>Piel2_Ann2_20190215!M24-'20190205'!M24</f>
        <v>-0.16917176735491424</v>
      </c>
      <c r="N24" s="29">
        <f>Piel2_Ann2_20190215!N24-'20190205'!N24</f>
        <v>-0.44342750525043773</v>
      </c>
    </row>
    <row r="25" spans="1:14" s="16" customFormat="1" x14ac:dyDescent="0.25">
      <c r="A25" s="13"/>
      <c r="B25" s="14" t="s">
        <v>59</v>
      </c>
      <c r="C25" s="14" t="s">
        <v>60</v>
      </c>
      <c r="D25" s="15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26">
        <f>Piel2_Ann2_20190215!E26-'20190205'!E26</f>
        <v>0</v>
      </c>
      <c r="F26" s="26">
        <f>Piel2_Ann2_20190215!F26-'20190205'!F26</f>
        <v>0</v>
      </c>
      <c r="G26" s="26">
        <f>Piel2_Ann2_20190215!G26-'20190205'!G26</f>
        <v>0</v>
      </c>
      <c r="H26" s="26">
        <f>Piel2_Ann2_20190215!H26-'20190205'!H26</f>
        <v>0</v>
      </c>
      <c r="I26" s="26">
        <f>Piel2_Ann2_20190215!I26-'20190205'!I26</f>
        <v>0</v>
      </c>
      <c r="J26" s="26">
        <f>Piel2_Ann2_20190215!J26-'20190205'!J26</f>
        <v>0</v>
      </c>
      <c r="K26" s="26">
        <f>Piel2_Ann2_20190215!K26-'20190205'!K26</f>
        <v>87.71725172402148</v>
      </c>
      <c r="L26" s="27">
        <f>Piel2_Ann2_20190215!L26-'20190205'!L26</f>
        <v>95.949812333921727</v>
      </c>
      <c r="M26" s="27">
        <f>Piel2_Ann2_20190215!M26-'20190205'!M26</f>
        <v>101.61197781460578</v>
      </c>
      <c r="N26" s="27">
        <f>Piel2_Ann2_20190215!N26-'20190205'!N26</f>
        <v>107.50509717393288</v>
      </c>
    </row>
    <row r="27" spans="1:14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26">
        <f>Piel2_Ann2_20190215!E27-'20190205'!E27</f>
        <v>0</v>
      </c>
      <c r="F27" s="26">
        <f>Piel2_Ann2_20190215!F27-'20190205'!F27</f>
        <v>0</v>
      </c>
      <c r="G27" s="26">
        <f>Piel2_Ann2_20190215!G27-'20190205'!G27</f>
        <v>0</v>
      </c>
      <c r="H27" s="26">
        <f>Piel2_Ann2_20190215!H27-'20190205'!H27</f>
        <v>0</v>
      </c>
      <c r="I27" s="26">
        <f>Piel2_Ann2_20190215!I27-'20190205'!I27</f>
        <v>0</v>
      </c>
      <c r="J27" s="26">
        <f>Piel2_Ann2_20190215!J27-'20190205'!J27</f>
        <v>16.753999999999905</v>
      </c>
      <c r="K27" s="26">
        <f>Piel2_Ann2_20190215!K27-'20190205'!K27</f>
        <v>8.8317961564534926</v>
      </c>
      <c r="L27" s="27">
        <f>Piel2_Ann2_20190215!L27-'20190205'!L27</f>
        <v>30.425435603633559</v>
      </c>
      <c r="M27" s="27">
        <f>Piel2_Ann2_20190215!M27-'20190205'!M27</f>
        <v>32.177640398014773</v>
      </c>
      <c r="N27" s="27">
        <f>Piel2_Ann2_20190215!N27-'20190205'!N27</f>
        <v>33.861703245995159</v>
      </c>
    </row>
    <row r="28" spans="1:14" x14ac:dyDescent="0.25">
      <c r="A28" s="12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26">
        <f>Piel2_Ann2_20190215!E28-'20190205'!E28</f>
        <v>0</v>
      </c>
      <c r="F28" s="26">
        <f>Piel2_Ann2_20190215!F28-'20190205'!F28</f>
        <v>0</v>
      </c>
      <c r="G28" s="26">
        <f>Piel2_Ann2_20190215!G28-'20190205'!G28</f>
        <v>0</v>
      </c>
      <c r="H28" s="26">
        <f>Piel2_Ann2_20190215!H28-'20190205'!H28</f>
        <v>0</v>
      </c>
      <c r="I28" s="26">
        <f>Piel2_Ann2_20190215!I28-'20190205'!I28</f>
        <v>0</v>
      </c>
      <c r="J28" s="26">
        <f>Piel2_Ann2_20190215!J28-'20190205'!J28</f>
        <v>-16.753999999999905</v>
      </c>
      <c r="K28" s="26">
        <f>Piel2_Ann2_20190215!K28-'20190205'!K28</f>
        <v>818.7756811857198</v>
      </c>
      <c r="L28" s="27">
        <f>Piel2_Ann2_20190215!L28-'20190205'!L28</f>
        <v>1169.537932821233</v>
      </c>
      <c r="M28" s="27">
        <f>Piel2_Ann2_20190215!M28-'20190205'!M28</f>
        <v>1229.4481567379044</v>
      </c>
      <c r="N28" s="27">
        <f>Piel2_Ann2_20190215!N28-'20190205'!N28</f>
        <v>1217.2982436099701</v>
      </c>
    </row>
    <row r="29" spans="1:14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26">
        <f>Piel2_Ann2_20190215!E29-'20190205'!E29</f>
        <v>0</v>
      </c>
      <c r="F29" s="26">
        <f>Piel2_Ann2_20190215!F29-'20190205'!F29</f>
        <v>0</v>
      </c>
      <c r="G29" s="26">
        <f>Piel2_Ann2_20190215!G29-'20190205'!G29</f>
        <v>0</v>
      </c>
      <c r="H29" s="26">
        <f>Piel2_Ann2_20190215!H29-'20190205'!H29</f>
        <v>0</v>
      </c>
      <c r="I29" s="26">
        <f>Piel2_Ann2_20190215!I29-'20190205'!I29</f>
        <v>0</v>
      </c>
      <c r="J29" s="26">
        <f>Piel2_Ann2_20190215!J29-'20190205'!J29</f>
        <v>0</v>
      </c>
      <c r="K29" s="26">
        <f>Piel2_Ann2_20190215!K29-'20190205'!K29</f>
        <v>89.405562102035219</v>
      </c>
      <c r="L29" s="27">
        <f>Piel2_Ann2_20190215!L29-'20190205'!L29</f>
        <v>199.67366366634178</v>
      </c>
      <c r="M29" s="27">
        <f>Piel2_Ann2_20190215!M29-'20190205'!M29</f>
        <v>167.84028125060104</v>
      </c>
      <c r="N29" s="27">
        <f>Piel2_Ann2_20190215!N29-'20190205'!N29</f>
        <v>178.29410857866787</v>
      </c>
    </row>
    <row r="30" spans="1:14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26">
        <f>Piel2_Ann2_20190215!E30-'20190205'!E30</f>
        <v>0</v>
      </c>
      <c r="F30" s="26">
        <f>Piel2_Ann2_20190215!F30-'20190205'!F30</f>
        <v>0</v>
      </c>
      <c r="G30" s="26">
        <f>Piel2_Ann2_20190215!G30-'20190205'!G30</f>
        <v>0</v>
      </c>
      <c r="H30" s="26">
        <f>Piel2_Ann2_20190215!H30-'20190205'!H30</f>
        <v>0</v>
      </c>
      <c r="I30" s="26">
        <f>Piel2_Ann2_20190215!I30-'20190205'!I30</f>
        <v>0</v>
      </c>
      <c r="J30" s="26">
        <f>Piel2_Ann2_20190215!J30-'20190205'!J30</f>
        <v>-16.754000000000019</v>
      </c>
      <c r="K30" s="26">
        <f>Piel2_Ann2_20190215!K30-'20190205'!K30</f>
        <v>729.37011908368515</v>
      </c>
      <c r="L30" s="27">
        <f>Piel2_Ann2_20190215!L30-'20190205'!L30</f>
        <v>969.86426915489051</v>
      </c>
      <c r="M30" s="27">
        <f>Piel2_Ann2_20190215!M30-'20190205'!M30</f>
        <v>1061.6078754873038</v>
      </c>
      <c r="N30" s="27">
        <f>Piel2_Ann2_20190215!N30-'20190205'!N30</f>
        <v>1039.0041350313013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26">
        <f>Piel2_Ann2_20190215!E31-'20190205'!E31</f>
        <v>0</v>
      </c>
      <c r="F31" s="26">
        <f>Piel2_Ann2_20190215!F31-'20190205'!F31</f>
        <v>0</v>
      </c>
      <c r="G31" s="26">
        <f>Piel2_Ann2_20190215!G31-'20190205'!G31</f>
        <v>0</v>
      </c>
      <c r="H31" s="26">
        <f>Piel2_Ann2_20190215!H31-'20190205'!H31</f>
        <v>0</v>
      </c>
      <c r="I31" s="26">
        <f>Piel2_Ann2_20190215!I31-'20190205'!I31</f>
        <v>0</v>
      </c>
      <c r="J31" s="26">
        <f>Piel2_Ann2_20190215!J31-'20190205'!J31</f>
        <v>0</v>
      </c>
      <c r="K31" s="26">
        <f>Piel2_Ann2_20190215!K31-'20190205'!K31</f>
        <v>-388.56445766763136</v>
      </c>
      <c r="L31" s="27">
        <f>Piel2_Ann2_20190215!L31-'20190205'!L31</f>
        <v>-656.35954474976461</v>
      </c>
      <c r="M31" s="27">
        <f>Piel2_Ann2_20190215!M31-'20190205'!M31</f>
        <v>-702.30544629041469</v>
      </c>
      <c r="N31" s="27">
        <f>Piel2_Ann2_20190215!N31-'20190205'!N31</f>
        <v>-761.50951368174719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26">
        <f>Piel2_Ann2_20190215!E32-'20190205'!E32</f>
        <v>0</v>
      </c>
      <c r="F32" s="26">
        <f>Piel2_Ann2_20190215!F32-'20190205'!F32</f>
        <v>0</v>
      </c>
      <c r="G32" s="26">
        <f>Piel2_Ann2_20190215!G32-'20190205'!G32</f>
        <v>0</v>
      </c>
      <c r="H32" s="26">
        <f>Piel2_Ann2_20190215!H32-'20190205'!H32</f>
        <v>0</v>
      </c>
      <c r="I32" s="26">
        <f>Piel2_Ann2_20190215!I32-'20190205'!I32</f>
        <v>0</v>
      </c>
      <c r="J32" s="26">
        <f>Piel2_Ann2_20190215!J32-'20190205'!J32</f>
        <v>0</v>
      </c>
      <c r="K32" s="26">
        <f>Piel2_Ann2_20190215!K32-'20190205'!K32</f>
        <v>142.60174476784596</v>
      </c>
      <c r="L32" s="27">
        <f>Piel2_Ann2_20190215!L32-'20190205'!L32</f>
        <v>187.73038926893787</v>
      </c>
      <c r="M32" s="27">
        <f>Piel2_Ann2_20190215!M32-'20190205'!M32</f>
        <v>170.12761361121738</v>
      </c>
      <c r="N32" s="27">
        <f>Piel2_Ann2_20190215!N32-'20190205'!N32</f>
        <v>89.018889294540713</v>
      </c>
    </row>
    <row r="33" spans="1:14" x14ac:dyDescent="0.25">
      <c r="A33" s="8"/>
      <c r="B33" s="9" t="s">
        <v>61</v>
      </c>
      <c r="C33" s="9" t="s">
        <v>62</v>
      </c>
      <c r="D33" s="11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</row>
    <row r="34" spans="1:14" ht="16.5" x14ac:dyDescent="0.3">
      <c r="A34" s="12">
        <f>A32+1</f>
        <v>26</v>
      </c>
      <c r="B34" s="1" t="s">
        <v>63</v>
      </c>
      <c r="C34" s="1" t="s">
        <v>64</v>
      </c>
      <c r="D34" s="35" t="s">
        <v>134</v>
      </c>
      <c r="E34" s="28">
        <f>Piel2_Ann2_20190215!E34-'20190205'!E34</f>
        <v>0</v>
      </c>
      <c r="F34" s="28">
        <f>Piel2_Ann2_20190215!F34-'20190205'!F34</f>
        <v>0</v>
      </c>
      <c r="G34" s="28">
        <f>Piel2_Ann2_20190215!G34-'20190205'!G34</f>
        <v>0</v>
      </c>
      <c r="H34" s="28">
        <f>Piel2_Ann2_20190215!H34-'20190205'!H34</f>
        <v>0</v>
      </c>
      <c r="I34" s="28">
        <f>Piel2_Ann2_20190215!I34-'20190205'!I34</f>
        <v>0</v>
      </c>
      <c r="J34" s="28">
        <f>Piel2_Ann2_20190215!J34-'20190205'!J34</f>
        <v>-1.4210854715202004E-14</v>
      </c>
      <c r="K34" s="28">
        <f>Piel2_Ann2_20190215!K34-'20190205'!K34</f>
        <v>0.81282683817174473</v>
      </c>
      <c r="L34" s="29">
        <f>Piel2_Ann2_20190215!L34-'20190205'!L34</f>
        <v>-2.4145388264074086E-2</v>
      </c>
      <c r="M34" s="29">
        <f>Piel2_Ann2_20190215!M34-'20190205'!M34</f>
        <v>4.4470286816448379E-2</v>
      </c>
      <c r="N34" s="29">
        <f>Piel2_Ann2_20190215!N34-'20190205'!N34</f>
        <v>-1.5839180723929758E-2</v>
      </c>
    </row>
    <row r="35" spans="1:14" ht="16.5" x14ac:dyDescent="0.3">
      <c r="A35" s="12">
        <f>A34+1</f>
        <v>27</v>
      </c>
      <c r="B35" s="17" t="s">
        <v>65</v>
      </c>
      <c r="C35" s="17" t="s">
        <v>66</v>
      </c>
      <c r="D35" s="35" t="s">
        <v>134</v>
      </c>
      <c r="E35" s="28">
        <f>Piel2_Ann2_20190215!E35-'20190205'!E35</f>
        <v>0</v>
      </c>
      <c r="F35" s="28">
        <f>Piel2_Ann2_20190215!F35-'20190205'!F35</f>
        <v>0</v>
      </c>
      <c r="G35" s="28">
        <f>Piel2_Ann2_20190215!G35-'20190205'!G35</f>
        <v>0</v>
      </c>
      <c r="H35" s="28">
        <f>Piel2_Ann2_20190215!H35-'20190205'!H35</f>
        <v>0</v>
      </c>
      <c r="I35" s="28">
        <f>Piel2_Ann2_20190215!I35-'20190205'!I35</f>
        <v>0</v>
      </c>
      <c r="J35" s="28">
        <f>Piel2_Ann2_20190215!J35-'20190205'!J35</f>
        <v>0</v>
      </c>
      <c r="K35" s="28">
        <f>Piel2_Ann2_20190215!K35-'20190205'!K35</f>
        <v>0.10000000000000009</v>
      </c>
      <c r="L35" s="29">
        <f>Piel2_Ann2_20190215!L35-'20190205'!L35</f>
        <v>0</v>
      </c>
      <c r="M35" s="29">
        <f>Piel2_Ann2_20190215!M35-'20190205'!M35</f>
        <v>0</v>
      </c>
      <c r="N35" s="29">
        <f>Piel2_Ann2_20190215!N35-'20190205'!N35</f>
        <v>0</v>
      </c>
    </row>
    <row r="36" spans="1:14" ht="16.5" x14ac:dyDescent="0.3">
      <c r="A36" s="12">
        <f t="shared" ref="A36:A41" si="3">A35+1</f>
        <v>28</v>
      </c>
      <c r="B36" s="17" t="s">
        <v>67</v>
      </c>
      <c r="C36" s="17" t="s">
        <v>68</v>
      </c>
      <c r="D36" s="35" t="s">
        <v>134</v>
      </c>
      <c r="E36" s="28">
        <f>Piel2_Ann2_20190215!E36-'20190205'!E36</f>
        <v>0</v>
      </c>
      <c r="F36" s="28">
        <f>Piel2_Ann2_20190215!F36-'20190205'!F36</f>
        <v>0</v>
      </c>
      <c r="G36" s="28">
        <f>Piel2_Ann2_20190215!G36-'20190205'!G36</f>
        <v>0</v>
      </c>
      <c r="H36" s="28">
        <f>Piel2_Ann2_20190215!H36-'20190205'!H36</f>
        <v>0</v>
      </c>
      <c r="I36" s="28">
        <f>Piel2_Ann2_20190215!I36-'20190205'!I36</f>
        <v>0</v>
      </c>
      <c r="J36" s="28">
        <f>Piel2_Ann2_20190215!J36-'20190205'!J36</f>
        <v>0.35640521393554536</v>
      </c>
      <c r="K36" s="28">
        <f>Piel2_Ann2_20190215!K36-'20190205'!K36</f>
        <v>-0.32131411734059157</v>
      </c>
      <c r="L36" s="29">
        <f>Piel2_Ann2_20190215!L36-'20190205'!L36</f>
        <v>0.29802626429007395</v>
      </c>
      <c r="M36" s="29">
        <f>Piel2_Ann2_20190215!M36-'20190205'!M36</f>
        <v>0</v>
      </c>
      <c r="N36" s="29">
        <f>Piel2_Ann2_20190215!N36-'20190205'!N36</f>
        <v>0</v>
      </c>
    </row>
    <row r="37" spans="1:14" ht="16.5" x14ac:dyDescent="0.3">
      <c r="A37" s="12">
        <f t="shared" si="3"/>
        <v>29</v>
      </c>
      <c r="B37" s="17" t="s">
        <v>69</v>
      </c>
      <c r="C37" s="17" t="s">
        <v>70</v>
      </c>
      <c r="D37" s="35" t="s">
        <v>134</v>
      </c>
      <c r="E37" s="28">
        <f>Piel2_Ann2_20190215!E37-'20190205'!E37</f>
        <v>0</v>
      </c>
      <c r="F37" s="28">
        <f>Piel2_Ann2_20190215!F37-'20190205'!F37</f>
        <v>0</v>
      </c>
      <c r="G37" s="28">
        <f>Piel2_Ann2_20190215!G37-'20190205'!G37</f>
        <v>0</v>
      </c>
      <c r="H37" s="28">
        <f>Piel2_Ann2_20190215!H37-'20190205'!H37</f>
        <v>0</v>
      </c>
      <c r="I37" s="28">
        <f>Piel2_Ann2_20190215!I37-'20190205'!I37</f>
        <v>0</v>
      </c>
      <c r="J37" s="28">
        <f>Piel2_Ann2_20190215!J37-'20190205'!J37</f>
        <v>-0.28252756972599968</v>
      </c>
      <c r="K37" s="28">
        <f>Piel2_Ann2_20190215!K37-'20190205'!K37</f>
        <v>2.7666031188318669</v>
      </c>
      <c r="L37" s="29">
        <f>Piel2_Ann2_20190215!L37-'20190205'!L37</f>
        <v>0.96024775546848673</v>
      </c>
      <c r="M37" s="29">
        <f>Piel2_Ann2_20190215!M37-'20190205'!M37</f>
        <v>0.22501139494987399</v>
      </c>
      <c r="N37" s="29">
        <f>Piel2_Ann2_20190215!N37-'20190205'!N37</f>
        <v>-0.14136212559877492</v>
      </c>
    </row>
    <row r="38" spans="1:14" ht="16.5" x14ac:dyDescent="0.3">
      <c r="A38" s="12">
        <f t="shared" si="3"/>
        <v>30</v>
      </c>
      <c r="B38" s="17" t="s">
        <v>71</v>
      </c>
      <c r="C38" s="17" t="s">
        <v>72</v>
      </c>
      <c r="D38" s="35" t="s">
        <v>134</v>
      </c>
      <c r="E38" s="28">
        <f>Piel2_Ann2_20190215!E38-'20190205'!E38</f>
        <v>0</v>
      </c>
      <c r="F38" s="28">
        <f>Piel2_Ann2_20190215!F38-'20190205'!F38</f>
        <v>0</v>
      </c>
      <c r="G38" s="28">
        <f>Piel2_Ann2_20190215!G38-'20190205'!G38</f>
        <v>0</v>
      </c>
      <c r="H38" s="28">
        <f>Piel2_Ann2_20190215!H38-'20190205'!H38</f>
        <v>0</v>
      </c>
      <c r="I38" s="28">
        <f>Piel2_Ann2_20190215!I38-'20190205'!I38</f>
        <v>0</v>
      </c>
      <c r="J38" s="28">
        <f>Piel2_Ann2_20190215!J38-'20190205'!J38</f>
        <v>0</v>
      </c>
      <c r="K38" s="28">
        <f>Piel2_Ann2_20190215!K38-'20190205'!K38</f>
        <v>-0.44268336236487515</v>
      </c>
      <c r="L38" s="29">
        <f>Piel2_Ann2_20190215!L38-'20190205'!L38</f>
        <v>0.15284738292606415</v>
      </c>
      <c r="M38" s="29">
        <f>Piel2_Ann2_20190215!M38-'20190205'!M38</f>
        <v>0</v>
      </c>
      <c r="N38" s="29">
        <f>Piel2_Ann2_20190215!N38-'20190205'!N38</f>
        <v>0</v>
      </c>
    </row>
    <row r="39" spans="1:14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28" t="s">
        <v>58</v>
      </c>
      <c r="F39" s="28" t="s">
        <v>58</v>
      </c>
      <c r="G39" s="28" t="s">
        <v>58</v>
      </c>
      <c r="H39" s="28" t="s">
        <v>58</v>
      </c>
      <c r="I39" s="28" t="s">
        <v>58</v>
      </c>
      <c r="J39" s="28" t="s">
        <v>58</v>
      </c>
      <c r="K39" s="28" t="s">
        <v>58</v>
      </c>
      <c r="L39" s="38" t="s">
        <v>58</v>
      </c>
      <c r="M39" s="38" t="s">
        <v>58</v>
      </c>
      <c r="N39" s="38" t="s">
        <v>58</v>
      </c>
    </row>
    <row r="40" spans="1:14" ht="16.5" x14ac:dyDescent="0.3">
      <c r="A40" s="12">
        <f t="shared" si="3"/>
        <v>32</v>
      </c>
      <c r="B40" s="17" t="s">
        <v>75</v>
      </c>
      <c r="C40" s="17" t="s">
        <v>76</v>
      </c>
      <c r="D40" s="35" t="s">
        <v>134</v>
      </c>
      <c r="E40" s="28">
        <f>Piel2_Ann2_20190215!E40-'20190205'!E40</f>
        <v>0</v>
      </c>
      <c r="F40" s="28">
        <f>Piel2_Ann2_20190215!F40-'20190205'!F40</f>
        <v>0</v>
      </c>
      <c r="G40" s="28">
        <f>Piel2_Ann2_20190215!G40-'20190205'!G40</f>
        <v>0</v>
      </c>
      <c r="H40" s="28">
        <f>Piel2_Ann2_20190215!H40-'20190205'!H40</f>
        <v>0</v>
      </c>
      <c r="I40" s="28">
        <f>Piel2_Ann2_20190215!I40-'20190205'!I40</f>
        <v>0</v>
      </c>
      <c r="J40" s="28">
        <f>Piel2_Ann2_20190215!J40-'20190205'!J40</f>
        <v>0</v>
      </c>
      <c r="K40" s="28">
        <f>Piel2_Ann2_20190215!K40-'20190205'!K40</f>
        <v>0.19999999999999973</v>
      </c>
      <c r="L40" s="29">
        <f>Piel2_Ann2_20190215!L40-'20190205'!L40</f>
        <v>-0.5</v>
      </c>
      <c r="M40" s="29">
        <f>Piel2_Ann2_20190215!M40-'20190205'!M40</f>
        <v>-0.10000000000000009</v>
      </c>
      <c r="N40" s="29">
        <f>Piel2_Ann2_20190215!N40-'20190205'!N40</f>
        <v>0</v>
      </c>
    </row>
    <row r="41" spans="1:14" ht="16.5" x14ac:dyDescent="0.3">
      <c r="A41" s="12">
        <f t="shared" si="3"/>
        <v>33</v>
      </c>
      <c r="B41" s="17" t="s">
        <v>77</v>
      </c>
      <c r="C41" s="17" t="s">
        <v>78</v>
      </c>
      <c r="D41" s="35" t="s">
        <v>134</v>
      </c>
      <c r="E41" s="28">
        <f>Piel2_Ann2_20190215!E41-'20190205'!E41</f>
        <v>0</v>
      </c>
      <c r="F41" s="28">
        <f>Piel2_Ann2_20190215!F41-'20190205'!F41</f>
        <v>0</v>
      </c>
      <c r="G41" s="28">
        <f>Piel2_Ann2_20190215!G41-'20190205'!G41</f>
        <v>0</v>
      </c>
      <c r="H41" s="28">
        <f>Piel2_Ann2_20190215!H41-'20190205'!H41</f>
        <v>0</v>
      </c>
      <c r="I41" s="28">
        <f>Piel2_Ann2_20190215!I41-'20190205'!I41</f>
        <v>0</v>
      </c>
      <c r="J41" s="28">
        <f>Piel2_Ann2_20190215!J41-'20190205'!J41</f>
        <v>0</v>
      </c>
      <c r="K41" s="28">
        <f>Piel2_Ann2_20190215!K41-'20190205'!K41</f>
        <v>-0.19999999999999996</v>
      </c>
      <c r="L41" s="29">
        <f>Piel2_Ann2_20190215!L41-'20190205'!L41</f>
        <v>0</v>
      </c>
      <c r="M41" s="29">
        <f>Piel2_Ann2_20190215!M41-'20190205'!M41</f>
        <v>0</v>
      </c>
      <c r="N41" s="29">
        <f>Piel2_Ann2_20190215!N41-'20190205'!N41</f>
        <v>0</v>
      </c>
    </row>
    <row r="42" spans="1:14" x14ac:dyDescent="0.25">
      <c r="A42" s="8"/>
      <c r="B42" s="9" t="s">
        <v>79</v>
      </c>
      <c r="C42" s="9" t="s">
        <v>80</v>
      </c>
      <c r="D42" s="11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35" t="s">
        <v>134</v>
      </c>
      <c r="E43" s="28">
        <f>Piel2_Ann2_20190215!E43-'20190205'!E43</f>
        <v>0</v>
      </c>
      <c r="F43" s="28">
        <f>Piel2_Ann2_20190215!F43-'20190205'!F43</f>
        <v>0</v>
      </c>
      <c r="G43" s="28">
        <f>Piel2_Ann2_20190215!G43-'20190205'!G43</f>
        <v>0</v>
      </c>
      <c r="H43" s="28">
        <f>Piel2_Ann2_20190215!H43-'20190205'!H43</f>
        <v>0</v>
      </c>
      <c r="I43" s="28">
        <f>Piel2_Ann2_20190215!I43-'20190205'!I43</f>
        <v>0</v>
      </c>
      <c r="J43" s="28">
        <f>Piel2_Ann2_20190215!J43-'20190205'!J43</f>
        <v>0</v>
      </c>
      <c r="K43" s="28">
        <f>Piel2_Ann2_20190215!K43-'20190205'!K43</f>
        <v>0.26310688948597827</v>
      </c>
      <c r="L43" s="29">
        <f>Piel2_Ann2_20190215!L43-'20190205'!L43</f>
        <v>4.5809992058165605E-3</v>
      </c>
      <c r="M43" s="29">
        <f>Piel2_Ann2_20190215!M43-'20190205'!M43</f>
        <v>-6.097310815692758E-3</v>
      </c>
      <c r="N43" s="29">
        <f>Piel2_Ann2_20190215!N43-'20190205'!N43</f>
        <v>-6.0213030864342265E-3</v>
      </c>
    </row>
    <row r="44" spans="1:14" ht="16.5" x14ac:dyDescent="0.3">
      <c r="A44" s="12">
        <f>A43+1</f>
        <v>35</v>
      </c>
      <c r="B44" s="1" t="s">
        <v>51</v>
      </c>
      <c r="C44" s="1" t="s">
        <v>4</v>
      </c>
      <c r="D44" s="35" t="s">
        <v>134</v>
      </c>
      <c r="E44" s="28">
        <f>Piel2_Ann2_20190215!E44-'20190205'!E44</f>
        <v>0</v>
      </c>
      <c r="F44" s="28">
        <f>Piel2_Ann2_20190215!F44-'20190205'!F44</f>
        <v>0</v>
      </c>
      <c r="G44" s="28">
        <f>Piel2_Ann2_20190215!G44-'20190205'!G44</f>
        <v>0</v>
      </c>
      <c r="H44" s="28">
        <f>Piel2_Ann2_20190215!H44-'20190205'!H44</f>
        <v>0</v>
      </c>
      <c r="I44" s="28">
        <f>Piel2_Ann2_20190215!I44-'20190205'!I44</f>
        <v>0</v>
      </c>
      <c r="J44" s="28">
        <f>Piel2_Ann2_20190215!J44-'20190205'!J44</f>
        <v>0</v>
      </c>
      <c r="K44" s="28">
        <f>Piel2_Ann2_20190215!K44-'20190205'!K44</f>
        <v>2.3402041899025283E-2</v>
      </c>
      <c r="L44" s="29">
        <f>Piel2_Ann2_20190215!L44-'20190205'!L44</f>
        <v>1.2948671947419998E-2</v>
      </c>
      <c r="M44" s="29">
        <f>Piel2_Ann2_20190215!M44-'20190205'!M44</f>
        <v>-2.3207416466625164E-3</v>
      </c>
      <c r="N44" s="29">
        <f>Piel2_Ann2_20190215!N44-'20190205'!N44</f>
        <v>-2.4923604266714472E-3</v>
      </c>
    </row>
    <row r="45" spans="1:14" ht="16.5" x14ac:dyDescent="0.3">
      <c r="A45" s="12">
        <f t="shared" ref="A45:A49" si="4">A44+1</f>
        <v>36</v>
      </c>
      <c r="B45" s="1" t="s">
        <v>52</v>
      </c>
      <c r="C45" s="1" t="s">
        <v>5</v>
      </c>
      <c r="D45" s="35" t="s">
        <v>134</v>
      </c>
      <c r="E45" s="28">
        <f>Piel2_Ann2_20190215!E45-'20190205'!E45</f>
        <v>0</v>
      </c>
      <c r="F45" s="28">
        <f>Piel2_Ann2_20190215!F45-'20190205'!F45</f>
        <v>0</v>
      </c>
      <c r="G45" s="28">
        <f>Piel2_Ann2_20190215!G45-'20190205'!G45</f>
        <v>0</v>
      </c>
      <c r="H45" s="28">
        <f>Piel2_Ann2_20190215!H45-'20190205'!H45</f>
        <v>0</v>
      </c>
      <c r="I45" s="28">
        <f>Piel2_Ann2_20190215!I45-'20190205'!I45</f>
        <v>0</v>
      </c>
      <c r="J45" s="28">
        <f>Piel2_Ann2_20190215!J45-'20190205'!J45</f>
        <v>0</v>
      </c>
      <c r="K45" s="28">
        <f>Piel2_Ann2_20190215!K45-'20190205'!K45</f>
        <v>2.5437761885058903</v>
      </c>
      <c r="L45" s="29">
        <f>Piel2_Ann2_20190215!L45-'20190205'!L45</f>
        <v>0.8814321057826906</v>
      </c>
      <c r="M45" s="29">
        <f>Piel2_Ann2_20190215!M45-'20190205'!M45</f>
        <v>-6.4455118035953385E-2</v>
      </c>
      <c r="N45" s="29">
        <f>Piel2_Ann2_20190215!N45-'20190205'!N45</f>
        <v>-0.18072439163105147</v>
      </c>
    </row>
    <row r="46" spans="1:14" ht="16.5" x14ac:dyDescent="0.3">
      <c r="A46" s="12">
        <f t="shared" si="4"/>
        <v>37</v>
      </c>
      <c r="B46" s="1" t="s">
        <v>53</v>
      </c>
      <c r="C46" s="1" t="s">
        <v>6</v>
      </c>
      <c r="D46" s="35" t="s">
        <v>134</v>
      </c>
      <c r="E46" s="28">
        <f>Piel2_Ann2_20190215!E46-'20190205'!E46</f>
        <v>0</v>
      </c>
      <c r="F46" s="28">
        <f>Piel2_Ann2_20190215!F46-'20190205'!F46</f>
        <v>0</v>
      </c>
      <c r="G46" s="28">
        <f>Piel2_Ann2_20190215!G46-'20190205'!G46</f>
        <v>0</v>
      </c>
      <c r="H46" s="28">
        <f>Piel2_Ann2_20190215!H46-'20190205'!H46</f>
        <v>0</v>
      </c>
      <c r="I46" s="28">
        <f>Piel2_Ann2_20190215!I46-'20190205'!I46</f>
        <v>0</v>
      </c>
      <c r="J46" s="28">
        <f>Piel2_Ann2_20190215!J46-'20190205'!J46</f>
        <v>0</v>
      </c>
      <c r="K46" s="28">
        <f>Piel2_Ann2_20190215!K46-'20190205'!K46</f>
        <v>0.42869737467160762</v>
      </c>
      <c r="L46" s="29">
        <f>Piel2_Ann2_20190215!L46-'20190205'!L46</f>
        <v>0.32888668319087033</v>
      </c>
      <c r="M46" s="29">
        <f>Piel2_Ann2_20190215!M46-'20190205'!M46</f>
        <v>-0.12240608539244846</v>
      </c>
      <c r="N46" s="29">
        <f>Piel2_Ann2_20190215!N46-'20190205'!N46</f>
        <v>1.7039810869892147E-2</v>
      </c>
    </row>
    <row r="47" spans="1:14" ht="16.5" x14ac:dyDescent="0.3">
      <c r="A47" s="12">
        <f t="shared" si="4"/>
        <v>38</v>
      </c>
      <c r="B47" s="1" t="s">
        <v>54</v>
      </c>
      <c r="C47" s="1" t="s">
        <v>57</v>
      </c>
      <c r="D47" s="35" t="s">
        <v>134</v>
      </c>
      <c r="E47" s="28">
        <f>Piel2_Ann2_20190215!E47-'20190205'!E47</f>
        <v>0</v>
      </c>
      <c r="F47" s="28">
        <f>Piel2_Ann2_20190215!F47-'20190205'!F47</f>
        <v>0</v>
      </c>
      <c r="G47" s="28">
        <f>Piel2_Ann2_20190215!G47-'20190205'!G47</f>
        <v>0</v>
      </c>
      <c r="H47" s="28">
        <f>Piel2_Ann2_20190215!H47-'20190205'!H47</f>
        <v>0</v>
      </c>
      <c r="I47" s="28">
        <f>Piel2_Ann2_20190215!I47-'20190205'!I47</f>
        <v>0</v>
      </c>
      <c r="J47" s="28">
        <f>Piel2_Ann2_20190215!J47-'20190205'!J47</f>
        <v>0</v>
      </c>
      <c r="K47" s="28">
        <f>Piel2_Ann2_20190215!K47-'20190205'!K47</f>
        <v>2.1150788138342822</v>
      </c>
      <c r="L47" s="29">
        <f>Piel2_Ann2_20190215!L47-'20190205'!L47</f>
        <v>0.55254542259182027</v>
      </c>
      <c r="M47" s="29">
        <f>Piel2_Ann2_20190215!M47-'20190205'!M47</f>
        <v>5.7950967356495076E-2</v>
      </c>
      <c r="N47" s="29">
        <f>Piel2_Ann2_20190215!N47-'20190205'!N47</f>
        <v>-0.19776420250094362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35" t="s">
        <v>134</v>
      </c>
      <c r="E48" s="28">
        <f>Piel2_Ann2_20190215!E48-'20190205'!E48</f>
        <v>0</v>
      </c>
      <c r="F48" s="28">
        <f>Piel2_Ann2_20190215!F48-'20190205'!F48</f>
        <v>0</v>
      </c>
      <c r="G48" s="28">
        <f>Piel2_Ann2_20190215!G48-'20190205'!G48</f>
        <v>0</v>
      </c>
      <c r="H48" s="28">
        <f>Piel2_Ann2_20190215!H48-'20190205'!H48</f>
        <v>0</v>
      </c>
      <c r="I48" s="28">
        <f>Piel2_Ann2_20190215!I48-'20190205'!I48</f>
        <v>0</v>
      </c>
      <c r="J48" s="28">
        <f>Piel2_Ann2_20190215!J48-'20190205'!J48</f>
        <v>0</v>
      </c>
      <c r="K48" s="28">
        <f>Piel2_Ann2_20190215!K48-'20190205'!K48</f>
        <v>-1.57817068355226</v>
      </c>
      <c r="L48" s="29">
        <f>Piel2_Ann2_20190215!L48-'20190205'!L48</f>
        <v>-0.58989573317631905</v>
      </c>
      <c r="M48" s="29">
        <f>Piel2_Ann2_20190215!M48-'20190205'!M48</f>
        <v>-3.0946635415217472E-2</v>
      </c>
      <c r="N48" s="29">
        <f>Piel2_Ann2_20190215!N48-'20190205'!N48</f>
        <v>-0.12287498284973442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35" t="s">
        <v>134</v>
      </c>
      <c r="E49" s="28">
        <f>Piel2_Ann2_20190215!E49-'20190205'!E49</f>
        <v>0</v>
      </c>
      <c r="F49" s="28">
        <f>Piel2_Ann2_20190215!F49-'20190205'!F49</f>
        <v>0</v>
      </c>
      <c r="G49" s="28">
        <f>Piel2_Ann2_20190215!G49-'20190205'!G49</f>
        <v>0</v>
      </c>
      <c r="H49" s="28">
        <f>Piel2_Ann2_20190215!H49-'20190205'!H49</f>
        <v>0</v>
      </c>
      <c r="I49" s="28">
        <f>Piel2_Ann2_20190215!I49-'20190205'!I49</f>
        <v>0</v>
      </c>
      <c r="J49" s="28">
        <f>Piel2_Ann2_20190215!J49-'20190205'!J49</f>
        <v>0</v>
      </c>
      <c r="K49" s="28">
        <f>Piel2_Ann2_20190215!K49-'20190205'!K49</f>
        <v>-0.69958664416036065</v>
      </c>
      <c r="L49" s="29">
        <f>Piel2_Ann2_20190215!L49-'20190205'!L49</f>
        <v>-0.14042258627195725</v>
      </c>
      <c r="M49" s="29">
        <f>Piel2_Ann2_20190215!M49-'20190205'!M49</f>
        <v>9.8529950395924271E-2</v>
      </c>
      <c r="N49" s="29">
        <f>Piel2_Ann2_20190215!N49-'20190205'!N49</f>
        <v>0.29925719731431988</v>
      </c>
    </row>
    <row r="50" spans="1:14" x14ac:dyDescent="0.25">
      <c r="A50" s="8"/>
      <c r="B50" s="9" t="s">
        <v>81</v>
      </c>
      <c r="C50" s="9" t="s">
        <v>82</v>
      </c>
      <c r="D50" s="11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</row>
    <row r="51" spans="1:14" ht="16.5" x14ac:dyDescent="0.3">
      <c r="A51" s="12">
        <f>A49+1</f>
        <v>41</v>
      </c>
      <c r="B51" s="1" t="s">
        <v>83</v>
      </c>
      <c r="C51" s="1" t="s">
        <v>84</v>
      </c>
      <c r="D51" s="35" t="s">
        <v>134</v>
      </c>
      <c r="E51" s="28">
        <f>Piel2_Ann2_20190215!E51-'20190205'!E51</f>
        <v>-9.4887762488449212E-3</v>
      </c>
      <c r="F51" s="28">
        <f>Piel2_Ann2_20190215!F51-'20190205'!F51</f>
        <v>2.6272185880338306E-2</v>
      </c>
      <c r="G51" s="28">
        <f>Piel2_Ann2_20190215!G51-'20190205'!G51</f>
        <v>9.9613983862933964E-3</v>
      </c>
      <c r="H51" s="28">
        <f>Piel2_Ann2_20190215!H51-'20190205'!H51</f>
        <v>9.4317460305193279E-3</v>
      </c>
      <c r="I51" s="28">
        <f>Piel2_Ann2_20190215!I51-'20190205'!I51</f>
        <v>-2.4800134714619837E-2</v>
      </c>
      <c r="J51" s="28">
        <f>Piel2_Ann2_20190215!J51-'20190205'!J51</f>
        <v>1.8412851952698261E-2</v>
      </c>
      <c r="K51" s="28">
        <f>Piel2_Ann2_20190215!K51-'20190205'!K51</f>
        <v>3.3562471286865403E-2</v>
      </c>
      <c r="L51" s="29">
        <f>Piel2_Ann2_20190215!L51-'20190205'!L51</f>
        <v>0</v>
      </c>
      <c r="M51" s="29">
        <f>Piel2_Ann2_20190215!M51-'20190205'!M51</f>
        <v>0</v>
      </c>
      <c r="N51" s="29">
        <f>Piel2_Ann2_20190215!N51-'20190205'!N51</f>
        <v>0</v>
      </c>
    </row>
    <row r="52" spans="1:14" x14ac:dyDescent="0.25">
      <c r="A52" s="8"/>
      <c r="B52" s="9" t="s">
        <v>85</v>
      </c>
      <c r="C52" s="9" t="s">
        <v>86</v>
      </c>
      <c r="D52" s="11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</row>
    <row r="53" spans="1:14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8">
        <f>Piel2_Ann2_20190215!E53-'20190205'!E53</f>
        <v>0</v>
      </c>
      <c r="F53" s="28">
        <f>Piel2_Ann2_20190215!F53-'20190205'!F53</f>
        <v>0</v>
      </c>
      <c r="G53" s="28">
        <f>Piel2_Ann2_20190215!G53-'20190205'!G53</f>
        <v>0</v>
      </c>
      <c r="H53" s="28">
        <f>Piel2_Ann2_20190215!H53-'20190205'!H53</f>
        <v>0</v>
      </c>
      <c r="I53" s="28">
        <f>Piel2_Ann2_20190215!I53-'20190205'!I53</f>
        <v>60.481999999999971</v>
      </c>
      <c r="J53" s="28">
        <f>Piel2_Ann2_20190215!J53-'20190205'!J53</f>
        <v>106.9380000000001</v>
      </c>
      <c r="K53" s="28">
        <f>Piel2_Ann2_20190215!K53-'20190205'!K53</f>
        <v>210.65316749150952</v>
      </c>
      <c r="L53" s="29">
        <f>Piel2_Ann2_20190215!L53-'20190205'!L53</f>
        <v>200.31012670644668</v>
      </c>
      <c r="M53" s="29">
        <f>Piel2_Ann2_20190215!M53-'20190205'!M53</f>
        <v>177.82635761269557</v>
      </c>
      <c r="N53" s="29">
        <f>Piel2_Ann2_20190215!N53-'20190205'!N53</f>
        <v>159.24951457120915</v>
      </c>
    </row>
    <row r="54" spans="1:14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28">
        <f>Piel2_Ann2_20190215!E54-'20190205'!E54</f>
        <v>0</v>
      </c>
      <c r="F54" s="28">
        <f>Piel2_Ann2_20190215!F54-'20190205'!F54</f>
        <v>0</v>
      </c>
      <c r="G54" s="28">
        <f>Piel2_Ann2_20190215!G54-'20190205'!G54</f>
        <v>0</v>
      </c>
      <c r="H54" s="28">
        <f>Piel2_Ann2_20190215!H54-'20190205'!H54</f>
        <v>0</v>
      </c>
      <c r="I54" s="28">
        <f>Piel2_Ann2_20190215!I54-'20190205'!I54</f>
        <v>51.584000000000742</v>
      </c>
      <c r="J54" s="28">
        <f>Piel2_Ann2_20190215!J54-'20190205'!J54</f>
        <v>60.581000000000131</v>
      </c>
      <c r="K54" s="28">
        <f>Piel2_Ann2_20190215!K54-'20190205'!K54</f>
        <v>168.2443071503003</v>
      </c>
      <c r="L54" s="29">
        <f>Piel2_Ann2_20190215!L54-'20190205'!L54</f>
        <v>307.21028359046431</v>
      </c>
      <c r="M54" s="29">
        <f>Piel2_Ann2_20190215!M54-'20190205'!M54</f>
        <v>339.79159770394108</v>
      </c>
      <c r="N54" s="29">
        <f>Piel2_Ann2_20190215!N54-'20190205'!N54</f>
        <v>356.42439641154851</v>
      </c>
    </row>
    <row r="55" spans="1:14" s="17" customFormat="1" x14ac:dyDescent="0.25">
      <c r="A55" s="12">
        <f t="shared" ref="A55:A58" si="5">A54+1</f>
        <v>44</v>
      </c>
      <c r="B55" s="17" t="s">
        <v>90</v>
      </c>
      <c r="C55" s="17" t="s">
        <v>91</v>
      </c>
      <c r="D55" s="3" t="s">
        <v>133</v>
      </c>
      <c r="E55" s="28">
        <f>Piel2_Ann2_20190215!E55-'20190205'!E55</f>
        <v>0</v>
      </c>
      <c r="F55" s="28">
        <f>Piel2_Ann2_20190215!F55-'20190205'!F55</f>
        <v>0</v>
      </c>
      <c r="G55" s="28">
        <f>Piel2_Ann2_20190215!G55-'20190205'!G55</f>
        <v>0</v>
      </c>
      <c r="H55" s="28">
        <f>Piel2_Ann2_20190215!H55-'20190205'!H55</f>
        <v>0</v>
      </c>
      <c r="I55" s="28">
        <f>Piel2_Ann2_20190215!I55-'20190205'!I55</f>
        <v>49.365999999999985</v>
      </c>
      <c r="J55" s="28">
        <f>Piel2_Ann2_20190215!J55-'20190205'!J55</f>
        <v>55.757999999999811</v>
      </c>
      <c r="K55" s="28">
        <f>Piel2_Ann2_20190215!K55-'20190205'!K55</f>
        <v>139.62183166000068</v>
      </c>
      <c r="L55" s="29">
        <f>Piel2_Ann2_20190215!L55-'20190205'!L55</f>
        <v>254.94629343607085</v>
      </c>
      <c r="M55" s="29">
        <f>Piel2_Ann2_20190215!M55-'20190205'!M55</f>
        <v>281.98472838501402</v>
      </c>
      <c r="N55" s="29">
        <f>Piel2_Ann2_20190215!N55-'20190205'!N55</f>
        <v>295.78788083945983</v>
      </c>
    </row>
    <row r="56" spans="1:14" s="17" customFormat="1" x14ac:dyDescent="0.25">
      <c r="A56" s="12">
        <f t="shared" si="5"/>
        <v>45</v>
      </c>
      <c r="B56" s="17" t="s">
        <v>92</v>
      </c>
      <c r="C56" s="17" t="s">
        <v>93</v>
      </c>
      <c r="D56" s="3" t="s">
        <v>133</v>
      </c>
      <c r="E56" s="28">
        <f>Piel2_Ann2_20190215!E56-'20190205'!E56</f>
        <v>0</v>
      </c>
      <c r="F56" s="28">
        <f>Piel2_Ann2_20190215!F56-'20190205'!F56</f>
        <v>0</v>
      </c>
      <c r="G56" s="28">
        <f>Piel2_Ann2_20190215!G56-'20190205'!G56</f>
        <v>0</v>
      </c>
      <c r="H56" s="28">
        <f>Piel2_Ann2_20190215!H56-'20190205'!H56</f>
        <v>0</v>
      </c>
      <c r="I56" s="28">
        <f>Piel2_Ann2_20190215!I56-'20190205'!I56</f>
        <v>2.2179999999998472</v>
      </c>
      <c r="J56" s="28">
        <f>Piel2_Ann2_20190215!J56-'20190205'!J56</f>
        <v>4.8229999999998654</v>
      </c>
      <c r="K56" s="28">
        <f>Piel2_Ann2_20190215!K56-'20190205'!K56</f>
        <v>28.622475490300076</v>
      </c>
      <c r="L56" s="29">
        <f>Piel2_Ann2_20190215!L56-'20190205'!L56</f>
        <v>52.263990154394833</v>
      </c>
      <c r="M56" s="29">
        <f>Piel2_Ann2_20190215!M56-'20190205'!M56</f>
        <v>57.806869318927966</v>
      </c>
      <c r="N56" s="29">
        <f>Piel2_Ann2_20190215!N56-'20190205'!N56</f>
        <v>60.636515572089138</v>
      </c>
    </row>
    <row r="57" spans="1:14" s="17" customFormat="1" x14ac:dyDescent="0.25">
      <c r="A57" s="12">
        <f t="shared" si="5"/>
        <v>46</v>
      </c>
      <c r="B57" s="17" t="s">
        <v>13</v>
      </c>
      <c r="C57" s="17" t="s">
        <v>14</v>
      </c>
      <c r="D57" s="3" t="s">
        <v>133</v>
      </c>
      <c r="E57" s="28">
        <f>Piel2_Ann2_20190215!E57-'20190205'!E57</f>
        <v>0</v>
      </c>
      <c r="F57" s="28">
        <f>Piel2_Ann2_20190215!F57-'20190205'!F57</f>
        <v>0</v>
      </c>
      <c r="G57" s="28">
        <f>Piel2_Ann2_20190215!G57-'20190205'!G57</f>
        <v>0</v>
      </c>
      <c r="H57" s="28">
        <f>Piel2_Ann2_20190215!H57-'20190205'!H57</f>
        <v>0</v>
      </c>
      <c r="I57" s="28">
        <f>Piel2_Ann2_20190215!I57-'20190205'!I57</f>
        <v>0</v>
      </c>
      <c r="J57" s="28">
        <f>Piel2_Ann2_20190215!J57-'20190205'!J57</f>
        <v>-0.41300000000001091</v>
      </c>
      <c r="K57" s="28">
        <f>Piel2_Ann2_20190215!K57-'20190205'!K57</f>
        <v>0</v>
      </c>
      <c r="L57" s="29">
        <f>Piel2_Ann2_20190215!L57-'20190205'!L57</f>
        <v>-60.18507701159524</v>
      </c>
      <c r="M57" s="29">
        <f>Piel2_Ann2_20190215!M57-'20190205'!M57</f>
        <v>-31.246041119135953</v>
      </c>
      <c r="N57" s="29">
        <f>Piel2_Ann2_20190215!N57-'20190205'!N57</f>
        <v>-12.45979398412419</v>
      </c>
    </row>
    <row r="58" spans="1:14" s="17" customFormat="1" x14ac:dyDescent="0.25">
      <c r="A58" s="12">
        <f t="shared" si="5"/>
        <v>47</v>
      </c>
      <c r="B58" s="17" t="s">
        <v>15</v>
      </c>
      <c r="C58" s="17" t="s">
        <v>16</v>
      </c>
      <c r="D58" s="3" t="s">
        <v>133</v>
      </c>
      <c r="E58" s="28">
        <f>Piel2_Ann2_20190215!E58-'20190205'!E58</f>
        <v>0</v>
      </c>
      <c r="F58" s="28">
        <f>Piel2_Ann2_20190215!F58-'20190205'!F58</f>
        <v>0</v>
      </c>
      <c r="G58" s="28">
        <f>Piel2_Ann2_20190215!G58-'20190205'!G58</f>
        <v>0</v>
      </c>
      <c r="H58" s="28">
        <f>Piel2_Ann2_20190215!H58-'20190205'!H58</f>
        <v>0</v>
      </c>
      <c r="I58" s="28">
        <f>Piel2_Ann2_20190215!I58-'20190205'!I58</f>
        <v>9.9999999997635314E-4</v>
      </c>
      <c r="J58" s="28">
        <f>Piel2_Ann2_20190215!J58-'20190205'!J58</f>
        <v>-9.3509999999999991</v>
      </c>
      <c r="K58" s="28">
        <f>Piel2_Ann2_20190215!K58-'20190205'!K58</f>
        <v>-5.2610519889058196</v>
      </c>
      <c r="L58" s="29">
        <f>Piel2_Ann2_20190215!L58-'20190205'!L58</f>
        <v>-4.4879134547642252</v>
      </c>
      <c r="M58" s="29">
        <f>Piel2_Ann2_20190215!M58-'20190205'!M58</f>
        <v>-4.4328008513833765</v>
      </c>
      <c r="N58" s="29">
        <f>Piel2_Ann2_20190215!N58-'20190205'!N58</f>
        <v>-4.9225240549710634</v>
      </c>
    </row>
    <row r="59" spans="1:14" x14ac:dyDescent="0.25">
      <c r="A59" s="8"/>
      <c r="B59" s="9" t="s">
        <v>94</v>
      </c>
      <c r="C59" s="9" t="s">
        <v>95</v>
      </c>
      <c r="D59" s="11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</row>
    <row r="60" spans="1:14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28">
        <f>Piel2_Ann2_20190215!E60-'20190205'!E60</f>
        <v>0</v>
      </c>
      <c r="F60" s="28">
        <f>Piel2_Ann2_20190215!F60-'20190205'!F60</f>
        <v>0</v>
      </c>
      <c r="G60" s="28">
        <f>Piel2_Ann2_20190215!G60-'20190205'!G60</f>
        <v>0</v>
      </c>
      <c r="H60" s="28">
        <f>Piel2_Ann2_20190215!H60-'20190205'!H60</f>
        <v>0</v>
      </c>
      <c r="I60" s="28">
        <f>Piel2_Ann2_20190215!I60-'20190205'!I60</f>
        <v>0</v>
      </c>
      <c r="J60" s="28">
        <f>Piel2_Ann2_20190215!J60-'20190205'!J60</f>
        <v>0</v>
      </c>
      <c r="K60" s="28">
        <f>Piel2_Ann2_20190215!K60-'20190205'!K60</f>
        <v>-0.19386217192163713</v>
      </c>
      <c r="L60" s="29">
        <f>Piel2_Ann2_20190215!L60-'20190205'!L60</f>
        <v>-1.8445115751962931</v>
      </c>
      <c r="M60" s="29">
        <f>Piel2_Ann2_20190215!M60-'20190205'!M60</f>
        <v>-4.3324435562105919</v>
      </c>
      <c r="N60" s="29">
        <f>Piel2_Ann2_20190215!N60-'20190205'!N60</f>
        <v>-7.5476357675661347</v>
      </c>
    </row>
    <row r="61" spans="1:14" ht="16.5" x14ac:dyDescent="0.3">
      <c r="A61" s="12">
        <f>A60+1</f>
        <v>49</v>
      </c>
      <c r="B61" s="1" t="s">
        <v>99</v>
      </c>
      <c r="C61" s="1" t="s">
        <v>100</v>
      </c>
      <c r="D61" s="35" t="s">
        <v>134</v>
      </c>
      <c r="E61" s="28">
        <f>Piel2_Ann2_20190215!E61-'20190205'!E61</f>
        <v>0</v>
      </c>
      <c r="F61" s="28">
        <f>Piel2_Ann2_20190215!F61-'20190205'!F61</f>
        <v>-4.8849813083506888E-15</v>
      </c>
      <c r="G61" s="28">
        <f>Piel2_Ann2_20190215!G61-'20190205'!G61</f>
        <v>0</v>
      </c>
      <c r="H61" s="28">
        <f>Piel2_Ann2_20190215!H61-'20190205'!H61</f>
        <v>-8.8817841970012523E-16</v>
      </c>
      <c r="I61" s="28">
        <f>Piel2_Ann2_20190215!I61-'20190205'!I61</f>
        <v>-4.4408920985006262E-15</v>
      </c>
      <c r="J61" s="28">
        <f>Piel2_Ann2_20190215!J61-'20190205'!J61</f>
        <v>6.6613381477509392E-15</v>
      </c>
      <c r="K61" s="28">
        <f>Piel2_Ann2_20190215!K61-'20190205'!K61</f>
        <v>-9.9410584765968757E-3</v>
      </c>
      <c r="L61" s="29">
        <f>Piel2_Ann2_20190215!L61-'20190205'!L61</f>
        <v>-8.5412530025592126E-2</v>
      </c>
      <c r="M61" s="29">
        <f>Piel2_Ann2_20190215!M61-'20190205'!M61</f>
        <v>-0.13051353629041129</v>
      </c>
      <c r="N61" s="29">
        <f>Piel2_Ann2_20190215!N61-'20190205'!N61</f>
        <v>-0.1708745933339535</v>
      </c>
    </row>
    <row r="62" spans="1:14" x14ac:dyDescent="0.25">
      <c r="A62" s="12">
        <f t="shared" ref="A62:A68" si="6">A61+1</f>
        <v>50</v>
      </c>
      <c r="B62" s="1" t="s">
        <v>101</v>
      </c>
      <c r="C62" s="1" t="s">
        <v>102</v>
      </c>
      <c r="D62" s="3" t="s">
        <v>98</v>
      </c>
      <c r="E62" s="28">
        <f>Piel2_Ann2_20190215!E62-'20190205'!E62</f>
        <v>0</v>
      </c>
      <c r="F62" s="28">
        <f>Piel2_Ann2_20190215!F62-'20190205'!F62</f>
        <v>0</v>
      </c>
      <c r="G62" s="28">
        <f>Piel2_Ann2_20190215!G62-'20190205'!G62</f>
        <v>0</v>
      </c>
      <c r="H62" s="28">
        <f>Piel2_Ann2_20190215!H62-'20190205'!H62</f>
        <v>0</v>
      </c>
      <c r="I62" s="28">
        <f>Piel2_Ann2_20190215!I62-'20190205'!I62</f>
        <v>0</v>
      </c>
      <c r="J62" s="28">
        <f>Piel2_Ann2_20190215!J62-'20190205'!J62</f>
        <v>0</v>
      </c>
      <c r="K62" s="28">
        <f>Piel2_Ann2_20190215!K62-'20190205'!K62</f>
        <v>-0.141519385502761</v>
      </c>
      <c r="L62" s="29">
        <f>Piel2_Ann2_20190215!L62-'20190205'!L62</f>
        <v>2.4916643108099379</v>
      </c>
      <c r="M62" s="29">
        <f>Piel2_Ann2_20190215!M62-'20190205'!M62</f>
        <v>6.3538919802799683</v>
      </c>
      <c r="N62" s="29">
        <f>Piel2_Ann2_20190215!N62-'20190205'!N62</f>
        <v>13.364865904396993</v>
      </c>
    </row>
    <row r="63" spans="1:14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28">
        <f>Piel2_Ann2_20190215!E63-'20190205'!E63</f>
        <v>0</v>
      </c>
      <c r="F63" s="28">
        <f>Piel2_Ann2_20190215!F63-'20190205'!F63</f>
        <v>0</v>
      </c>
      <c r="G63" s="28">
        <f>Piel2_Ann2_20190215!G63-'20190205'!G63</f>
        <v>0</v>
      </c>
      <c r="H63" s="28">
        <f>Piel2_Ann2_20190215!H63-'20190205'!H63</f>
        <v>0</v>
      </c>
      <c r="I63" s="28">
        <f>Piel2_Ann2_20190215!I63-'20190205'!I63</f>
        <v>0</v>
      </c>
      <c r="J63" s="28">
        <f>Piel2_Ann2_20190215!J63-'20190205'!J63</f>
        <v>0</v>
      </c>
      <c r="K63" s="28">
        <f>Piel2_Ann2_20190215!K63-'20190205'!K63</f>
        <v>2.7258373670755418</v>
      </c>
      <c r="L63" s="29">
        <f>Piel2_Ann2_20190215!L63-'20190205'!L63</f>
        <v>4.5458188602913197</v>
      </c>
      <c r="M63" s="29">
        <f>Piel2_Ann2_20190215!M63-'20190205'!M63</f>
        <v>5.8682836116028056</v>
      </c>
      <c r="N63" s="29">
        <f>Piel2_Ann2_20190215!N63-'20190205'!N63</f>
        <v>6.0271858634484943</v>
      </c>
    </row>
    <row r="64" spans="1:14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28">
        <f>Piel2_Ann2_20190215!E64-'20190205'!E64</f>
        <v>0</v>
      </c>
      <c r="F64" s="28">
        <f>Piel2_Ann2_20190215!F64-'20190205'!F64</f>
        <v>0</v>
      </c>
      <c r="G64" s="28">
        <f>Piel2_Ann2_20190215!G64-'20190205'!G64</f>
        <v>0</v>
      </c>
      <c r="H64" s="28">
        <f>Piel2_Ann2_20190215!H64-'20190205'!H64</f>
        <v>0</v>
      </c>
      <c r="I64" s="28">
        <f>Piel2_Ann2_20190215!I64-'20190205'!I64</f>
        <v>0</v>
      </c>
      <c r="J64" s="28">
        <f>Piel2_Ann2_20190215!J64-'20190205'!J64</f>
        <v>0</v>
      </c>
      <c r="K64" s="28">
        <f>Piel2_Ann2_20190215!K64-'20190205'!K64</f>
        <v>5.3687999999999647</v>
      </c>
      <c r="L64" s="29">
        <f>Piel2_Ann2_20190215!L64-'20190205'!L64</f>
        <v>9.017794399999957</v>
      </c>
      <c r="M64" s="29">
        <f>Piel2_Ann2_20190215!M64-'20190205'!M64</f>
        <v>9.9332553319998169</v>
      </c>
      <c r="N64" s="29">
        <f>Piel2_Ann2_20190215!N64-'20190205'!N64</f>
        <v>9.9233220766678869</v>
      </c>
    </row>
    <row r="65" spans="1:18" ht="16.5" x14ac:dyDescent="0.3">
      <c r="A65" s="12">
        <f t="shared" si="6"/>
        <v>53</v>
      </c>
      <c r="B65" s="1" t="s">
        <v>107</v>
      </c>
      <c r="C65" s="1" t="s">
        <v>108</v>
      </c>
      <c r="D65" s="35" t="s">
        <v>134</v>
      </c>
      <c r="E65" s="28">
        <f>Piel2_Ann2_20190215!E65-'20190205'!E65</f>
        <v>0</v>
      </c>
      <c r="F65" s="28">
        <f>Piel2_Ann2_20190215!F65-'20190205'!F65</f>
        <v>0</v>
      </c>
      <c r="G65" s="28">
        <f>Piel2_Ann2_20190215!G65-'20190205'!G65</f>
        <v>0</v>
      </c>
      <c r="H65" s="28">
        <f>Piel2_Ann2_20190215!H65-'20190205'!H65</f>
        <v>0</v>
      </c>
      <c r="I65" s="28">
        <f>Piel2_Ann2_20190215!I65-'20190205'!I65</f>
        <v>0</v>
      </c>
      <c r="J65" s="28">
        <f>Piel2_Ann2_20190215!J65-'20190205'!J65</f>
        <v>0</v>
      </c>
      <c r="K65" s="28">
        <f>Piel2_Ann2_20190215!K65-'20190205'!K65</f>
        <v>0.59999999999999432</v>
      </c>
      <c r="L65" s="29">
        <f>Piel2_Ann2_20190215!L65-'20190205'!L65</f>
        <v>0.39999999999999147</v>
      </c>
      <c r="M65" s="29">
        <f>Piel2_Ann2_20190215!M65-'20190205'!M65</f>
        <v>9.9999999999994316E-2</v>
      </c>
      <c r="N65" s="29">
        <f>Piel2_Ann2_20190215!N65-'20190205'!N65</f>
        <v>0</v>
      </c>
    </row>
    <row r="66" spans="1:18" ht="16.5" x14ac:dyDescent="0.3">
      <c r="A66" s="12">
        <f t="shared" si="6"/>
        <v>54</v>
      </c>
      <c r="B66" s="1" t="s">
        <v>109</v>
      </c>
      <c r="C66" s="1" t="s">
        <v>110</v>
      </c>
      <c r="D66" s="35" t="s">
        <v>134</v>
      </c>
      <c r="E66" s="28">
        <f>Piel2_Ann2_20190215!E66-'20190205'!E66</f>
        <v>0</v>
      </c>
      <c r="F66" s="28">
        <f>Piel2_Ann2_20190215!F66-'20190205'!F66</f>
        <v>0</v>
      </c>
      <c r="G66" s="28">
        <f>Piel2_Ann2_20190215!G66-'20190205'!G66</f>
        <v>0</v>
      </c>
      <c r="H66" s="28">
        <f>Piel2_Ann2_20190215!H66-'20190205'!H66</f>
        <v>0</v>
      </c>
      <c r="I66" s="28">
        <f>Piel2_Ann2_20190215!I66-'20190205'!I66</f>
        <v>0</v>
      </c>
      <c r="J66" s="28">
        <f>Piel2_Ann2_20190215!J66-'20190205'!J66</f>
        <v>0</v>
      </c>
      <c r="K66" s="28">
        <f>Piel2_Ann2_20190215!K66-'20190205'!K66</f>
        <v>0.19999999999998863</v>
      </c>
      <c r="L66" s="29">
        <f>Piel2_Ann2_20190215!L66-'20190205'!L66</f>
        <v>0.20000000000000284</v>
      </c>
      <c r="M66" s="29">
        <f>Piel2_Ann2_20190215!M66-'20190205'!M66</f>
        <v>9.9999999999994316E-2</v>
      </c>
      <c r="N66" s="29">
        <f>Piel2_Ann2_20190215!N66-'20190205'!N66</f>
        <v>-0.25</v>
      </c>
    </row>
    <row r="67" spans="1:18" ht="16.5" x14ac:dyDescent="0.3">
      <c r="A67" s="12">
        <f t="shared" si="6"/>
        <v>55</v>
      </c>
      <c r="B67" s="1" t="s">
        <v>111</v>
      </c>
      <c r="C67" s="1" t="s">
        <v>0</v>
      </c>
      <c r="D67" s="35" t="s">
        <v>134</v>
      </c>
      <c r="E67" s="28">
        <f>Piel2_Ann2_20190215!E67-'20190205'!E67</f>
        <v>0</v>
      </c>
      <c r="F67" s="28">
        <f>Piel2_Ann2_20190215!F67-'20190205'!F67</f>
        <v>0</v>
      </c>
      <c r="G67" s="28">
        <f>Piel2_Ann2_20190215!G67-'20190205'!G67</f>
        <v>0</v>
      </c>
      <c r="H67" s="28">
        <f>Piel2_Ann2_20190215!H67-'20190205'!H67</f>
        <v>0</v>
      </c>
      <c r="I67" s="28">
        <f>Piel2_Ann2_20190215!I67-'20190205'!I67</f>
        <v>0</v>
      </c>
      <c r="J67" s="28">
        <f>Piel2_Ann2_20190215!J67-'20190205'!J67</f>
        <v>0</v>
      </c>
      <c r="K67" s="28">
        <f>Piel2_Ann2_20190215!K67-'20190205'!K67</f>
        <v>-0.2899664525041592</v>
      </c>
      <c r="L67" s="29">
        <f>Piel2_Ann2_20190215!L67-'20190205'!L67</f>
        <v>-0.48891145283598991</v>
      </c>
      <c r="M67" s="29">
        <f>Piel2_Ann2_20190215!M67-'20190205'!M67</f>
        <v>-0.45645303829300587</v>
      </c>
      <c r="N67" s="29">
        <f>Piel2_Ann2_20190215!N67-'20190205'!N67</f>
        <v>-0.44037848318400741</v>
      </c>
    </row>
    <row r="68" spans="1:18" ht="16.5" x14ac:dyDescent="0.3">
      <c r="A68" s="12">
        <f t="shared" si="6"/>
        <v>56</v>
      </c>
      <c r="B68" s="1" t="s">
        <v>112</v>
      </c>
      <c r="C68" s="1" t="s">
        <v>1</v>
      </c>
      <c r="D68" s="35" t="s">
        <v>134</v>
      </c>
      <c r="E68" s="28">
        <f>Piel2_Ann2_20190215!E68-'20190205'!E68</f>
        <v>14.206089177859987</v>
      </c>
      <c r="F68" s="28">
        <f>Piel2_Ann2_20190215!F68-'20190205'!F68</f>
        <v>-0.93126287666117236</v>
      </c>
      <c r="G68" s="28">
        <f>Piel2_Ann2_20190215!G68-'20190205'!G68</f>
        <v>-0.97806438317788391</v>
      </c>
      <c r="H68" s="28">
        <f>Piel2_Ann2_20190215!H68-'20190205'!H68</f>
        <v>-0.51224306375011075</v>
      </c>
      <c r="I68" s="28">
        <f>Piel2_Ann2_20190215!I68-'20190205'!I68</f>
        <v>-1.7141989515794087</v>
      </c>
      <c r="J68" s="28">
        <f>Piel2_Ann2_20190215!J68-'20190205'!J68</f>
        <v>-2.2358201446598098</v>
      </c>
      <c r="K68" s="28">
        <f>Piel2_Ann2_20190215!K68-'20190205'!K68</f>
        <v>-2.213689526852173</v>
      </c>
      <c r="L68" s="29">
        <f>Piel2_Ann2_20190215!L68-'20190205'!L68</f>
        <v>-2.1820463189344066</v>
      </c>
      <c r="M68" s="29">
        <f>Piel2_Ann2_20190215!M68-'20190205'!M68</f>
        <v>-2.3939608161291996</v>
      </c>
      <c r="N68" s="29">
        <f>Piel2_Ann2_20190215!N68-'20190205'!N68</f>
        <v>-2.1915414834768496</v>
      </c>
    </row>
    <row r="69" spans="1:18" x14ac:dyDescent="0.25">
      <c r="A69" s="8"/>
      <c r="B69" s="9" t="s">
        <v>114</v>
      </c>
      <c r="C69" s="9" t="s">
        <v>115</v>
      </c>
      <c r="D69" s="11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</row>
    <row r="70" spans="1:18" ht="16.5" x14ac:dyDescent="0.3">
      <c r="A70" s="12">
        <f>A68+1</f>
        <v>57</v>
      </c>
      <c r="B70" s="1" t="s">
        <v>116</v>
      </c>
      <c r="C70" s="1" t="s">
        <v>117</v>
      </c>
      <c r="D70" s="35" t="s">
        <v>134</v>
      </c>
      <c r="E70" s="28">
        <f>Piel2_Ann2_20190215!E70-'20190205'!E70</f>
        <v>0</v>
      </c>
      <c r="F70" s="28">
        <f>Piel2_Ann2_20190215!F70-'20190205'!F70</f>
        <v>0</v>
      </c>
      <c r="G70" s="28">
        <f>Piel2_Ann2_20190215!G70-'20190205'!G70</f>
        <v>0</v>
      </c>
      <c r="H70" s="28">
        <f>Piel2_Ann2_20190215!H70-'20190205'!H70</f>
        <v>0</v>
      </c>
      <c r="I70" s="28">
        <f>Piel2_Ann2_20190215!I70-'20190205'!I70</f>
        <v>0</v>
      </c>
      <c r="J70" s="28">
        <f>Piel2_Ann2_20190215!J70-'20190205'!J70</f>
        <v>0</v>
      </c>
      <c r="K70" s="28">
        <f>Piel2_Ann2_20190215!K70-'20190205'!K70</f>
        <v>0.92600000000015825</v>
      </c>
      <c r="L70" s="29">
        <f>Piel2_Ann2_20190215!L70-'20190205'!L70</f>
        <v>6.0004800000001524</v>
      </c>
      <c r="M70" s="29">
        <f>Piel2_Ann2_20190215!M70-'20190205'!M70</f>
        <v>6.3305064000001039</v>
      </c>
      <c r="N70" s="29">
        <f>Piel2_Ann2_20190215!N70-'20190205'!N70</f>
        <v>6.6470317200000864</v>
      </c>
    </row>
    <row r="71" spans="1:18" ht="16.5" x14ac:dyDescent="0.3">
      <c r="A71" s="12">
        <f>A70+1</f>
        <v>58</v>
      </c>
      <c r="B71" s="1" t="s">
        <v>119</v>
      </c>
      <c r="C71" s="1" t="s">
        <v>120</v>
      </c>
      <c r="D71" s="35" t="s">
        <v>134</v>
      </c>
      <c r="E71" s="28">
        <f>Piel2_Ann2_20190215!E71-'20190205'!E71</f>
        <v>0</v>
      </c>
      <c r="F71" s="28">
        <f>Piel2_Ann2_20190215!F71-'20190205'!F71</f>
        <v>0</v>
      </c>
      <c r="G71" s="28">
        <f>Piel2_Ann2_20190215!G71-'20190205'!G71</f>
        <v>0</v>
      </c>
      <c r="H71" s="28">
        <f>Piel2_Ann2_20190215!H71-'20190205'!H71</f>
        <v>0</v>
      </c>
      <c r="I71" s="28">
        <f>Piel2_Ann2_20190215!I71-'20190205'!I71</f>
        <v>0</v>
      </c>
      <c r="J71" s="28">
        <f>Piel2_Ann2_20190215!J71-'20190205'!J71</f>
        <v>0</v>
      </c>
      <c r="K71" s="28">
        <f>Piel2_Ann2_20190215!K71-'20190205'!K71</f>
        <v>0.10000000000000853</v>
      </c>
      <c r="L71" s="29">
        <f>Piel2_Ann2_20190215!L71-'20190205'!L71</f>
        <v>0.5</v>
      </c>
      <c r="M71" s="29">
        <f>Piel2_Ann2_20190215!M71-'20190205'!M71</f>
        <v>0</v>
      </c>
      <c r="N71" s="29">
        <f>Piel2_Ann2_20190215!N71-'20190205'!N71</f>
        <v>0</v>
      </c>
    </row>
    <row r="72" spans="1:18" ht="16.5" x14ac:dyDescent="0.3">
      <c r="A72" s="12">
        <f>A71+1</f>
        <v>59</v>
      </c>
      <c r="B72" s="1" t="s">
        <v>121</v>
      </c>
      <c r="C72" s="1" t="s">
        <v>122</v>
      </c>
      <c r="D72" s="35" t="s">
        <v>134</v>
      </c>
      <c r="E72" s="28">
        <f>Piel2_Ann2_20190215!E72-'20190205'!E72</f>
        <v>0</v>
      </c>
      <c r="F72" s="28">
        <f>Piel2_Ann2_20190215!F72-'20190205'!F72</f>
        <v>0</v>
      </c>
      <c r="G72" s="28">
        <f>Piel2_Ann2_20190215!G72-'20190205'!G72</f>
        <v>0</v>
      </c>
      <c r="H72" s="28">
        <f>Piel2_Ann2_20190215!H72-'20190205'!H72</f>
        <v>-4.766005301526377E-6</v>
      </c>
      <c r="I72" s="28">
        <f>Piel2_Ann2_20190215!I72-'20190205'!I72</f>
        <v>-0.14488592806716216</v>
      </c>
      <c r="J72" s="28">
        <f>Piel2_Ann2_20190215!J72-'20190205'!J72</f>
        <v>8.6995840177239714E-2</v>
      </c>
      <c r="K72" s="28">
        <f>Piel2_Ann2_20190215!K72-'20190205'!K72</f>
        <v>-6.4104881224480437E-2</v>
      </c>
      <c r="L72" s="29">
        <f>Piel2_Ann2_20190215!L72-'20190205'!L72</f>
        <v>-0.2417363150932772</v>
      </c>
      <c r="M72" s="29">
        <f>Piel2_Ann2_20190215!M72-'20190205'!M72</f>
        <v>-0.10818175474618386</v>
      </c>
      <c r="N72" s="29">
        <f>Piel2_Ann2_20190215!N72-'20190205'!N72</f>
        <v>-1.286906426920531E-2</v>
      </c>
    </row>
    <row r="73" spans="1:18" x14ac:dyDescent="0.25">
      <c r="A73" s="8"/>
      <c r="B73" s="9" t="s">
        <v>123</v>
      </c>
      <c r="C73" s="9" t="s">
        <v>17</v>
      </c>
      <c r="D73" s="11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</row>
    <row r="74" spans="1:18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28">
        <f>Piel2_Ann2_20190215!E74-'20190205'!E74</f>
        <v>-197.23585974936213</v>
      </c>
      <c r="F74" s="28">
        <f>Piel2_Ann2_20190215!F74-'20190205'!F74</f>
        <v>-120.36409889311108</v>
      </c>
      <c r="G74" s="28">
        <f>Piel2_Ann2_20190215!G74-'20190205'!G74</f>
        <v>-52.121690492313064</v>
      </c>
      <c r="H74" s="28">
        <f>Piel2_Ann2_20190215!H74-'20190205'!H74</f>
        <v>-56.553808993976418</v>
      </c>
      <c r="I74" s="28">
        <f>Piel2_Ann2_20190215!I74-'20190205'!I74</f>
        <v>38.53880415893218</v>
      </c>
      <c r="J74" s="28">
        <f>Piel2_Ann2_20190215!J74-'20190205'!J74</f>
        <v>-1.8286820708271989</v>
      </c>
      <c r="K74" s="28">
        <f>Piel2_Ann2_20190215!K74-'20190205'!K74</f>
        <v>31.233386611656897</v>
      </c>
      <c r="L74" s="29">
        <f>Piel2_Ann2_20190215!L74-'20190205'!L74</f>
        <v>55.749407940649689</v>
      </c>
      <c r="M74" s="29">
        <f>Piel2_Ann2_20190215!M74-'20190205'!M74</f>
        <v>81.864117603341583</v>
      </c>
      <c r="N74" s="29">
        <f>Piel2_Ann2_20190215!N74-'20190205'!N74</f>
        <v>71.974537178717583</v>
      </c>
      <c r="O74" s="29">
        <f>Piel2_Ann2_20190215!O74-'20190205'!O74</f>
        <v>125.9408513045928</v>
      </c>
      <c r="P74" s="29">
        <f>Piel2_Ann2_20190215!P74-'20190205'!P74</f>
        <v>129.71907684373218</v>
      </c>
      <c r="Q74" s="29">
        <f>Piel2_Ann2_20190215!Q74-'20190205'!Q74</f>
        <v>127.24091333845354</v>
      </c>
      <c r="R74" s="29">
        <f>Piel2_Ann2_20190215!R74-'20190205'!R74</f>
        <v>130.93089982526726</v>
      </c>
    </row>
    <row r="75" spans="1:18" ht="16.5" x14ac:dyDescent="0.3">
      <c r="A75" s="12">
        <v>61</v>
      </c>
      <c r="B75" s="1" t="s">
        <v>18</v>
      </c>
      <c r="D75" s="35" t="s">
        <v>134</v>
      </c>
      <c r="E75" s="28">
        <f>Piel2_Ann2_20190215!E75-'20190205'!E75</f>
        <v>0.15447919064868576</v>
      </c>
      <c r="F75" s="28">
        <f>Piel2_Ann2_20190215!F75-'20190205'!F75</f>
        <v>0.41091338284509504</v>
      </c>
      <c r="G75" s="28">
        <f>Piel2_Ann2_20190215!G75-'20190205'!G75</f>
        <v>0.35223496806253385</v>
      </c>
      <c r="H75" s="28">
        <f>Piel2_Ann2_20190215!H75-'20190205'!H75</f>
        <v>-1.4108101401558049E-2</v>
      </c>
      <c r="I75" s="28">
        <f>Piel2_Ann2_20190215!I75-'20190205'!I75</f>
        <v>0.45255998920539486</v>
      </c>
      <c r="J75" s="28">
        <f>Piel2_Ann2_20190215!J75-'20190205'!J75</f>
        <v>-0.18963679318804072</v>
      </c>
      <c r="K75" s="28">
        <f>Piel2_Ann2_20190215!K75-'20190205'!K75</f>
        <v>0.14616376484434701</v>
      </c>
      <c r="L75" s="29">
        <f>Piel2_Ann2_20190215!L75-'20190205'!L75</f>
        <v>0.10000000000000009</v>
      </c>
      <c r="M75" s="29">
        <f>Piel2_Ann2_20190215!M75-'20190205'!M75</f>
        <v>0.10000000000000053</v>
      </c>
      <c r="N75" s="29">
        <f>Piel2_Ann2_20190215!N75-'20190205'!N75</f>
        <v>-4.9999999999989608E-2</v>
      </c>
      <c r="O75" s="29">
        <f>Piel2_Ann2_20190215!O75-'20190205'!O75</f>
        <v>0.20000000000000018</v>
      </c>
      <c r="P75" s="29">
        <f>Piel2_Ann2_20190215!P75-'20190205'!P75</f>
        <v>0</v>
      </c>
      <c r="Q75" s="29">
        <f>Piel2_Ann2_20190215!Q75-'20190205'!Q75</f>
        <v>-2.2769872314226891E-2</v>
      </c>
      <c r="R75" s="29">
        <f>Piel2_Ann2_20190215!R75-'20190205'!R75</f>
        <v>0</v>
      </c>
    </row>
    <row r="76" spans="1:18" ht="16.5" x14ac:dyDescent="0.3">
      <c r="A76" s="12">
        <v>62</v>
      </c>
      <c r="B76" s="1" t="s">
        <v>126</v>
      </c>
      <c r="C76" s="1" t="s">
        <v>127</v>
      </c>
      <c r="D76" s="35" t="s">
        <v>134</v>
      </c>
      <c r="E76" s="28">
        <f>Piel2_Ann2_20190215!E76-'20190205'!E76</f>
        <v>-0.18092868418025321</v>
      </c>
      <c r="F76" s="28">
        <f>Piel2_Ann2_20190215!F76-'20190205'!F76</f>
        <v>0.22194831318751654</v>
      </c>
      <c r="G76" s="28">
        <f>Piel2_Ann2_20190215!G76-'20190205'!G76</f>
        <v>0.20031282588583962</v>
      </c>
      <c r="H76" s="28">
        <f>Piel2_Ann2_20190215!H76-'20190205'!H76</f>
        <v>8.261907604375765E-2</v>
      </c>
      <c r="I76" s="28">
        <f>Piel2_Ann2_20190215!I76-'20190205'!I76</f>
        <v>0.13160978685494484</v>
      </c>
      <c r="J76" s="28">
        <f>Piel2_Ann2_20190215!J76-'20190205'!J76</f>
        <v>7.0275693299582553E-2</v>
      </c>
      <c r="K76" s="28">
        <f>Piel2_Ann2_20190215!K76-'20190205'!K76</f>
        <v>0.35270568992479884</v>
      </c>
      <c r="L76" s="29">
        <f>Piel2_Ann2_20190215!L76-'20190205'!L76</f>
        <v>0.17285889668080046</v>
      </c>
      <c r="M76" s="29">
        <f>Piel2_Ann2_20190215!M76-'20190205'!M76</f>
        <v>2.548494946141916E-2</v>
      </c>
      <c r="N76" s="29">
        <f>Piel2_Ann2_20190215!N76-'20190205'!N76</f>
        <v>-0.15190004198119453</v>
      </c>
    </row>
    <row r="77" spans="1:18" ht="16.5" x14ac:dyDescent="0.3">
      <c r="A77" s="12">
        <v>63</v>
      </c>
      <c r="B77" s="1" t="s">
        <v>128</v>
      </c>
      <c r="C77" s="1" t="s">
        <v>129</v>
      </c>
      <c r="D77" s="35" t="s">
        <v>134</v>
      </c>
      <c r="E77" s="28">
        <f>Piel2_Ann2_20190215!E77-'20190205'!E77</f>
        <v>-1.0898299192557084</v>
      </c>
      <c r="F77" s="28">
        <f>Piel2_Ann2_20190215!F77-'20190205'!F77</f>
        <v>-1.0036366193756119</v>
      </c>
      <c r="G77" s="28">
        <f>Piel2_Ann2_20190215!G77-'20190205'!G77</f>
        <v>-0.95166207018127902</v>
      </c>
      <c r="H77" s="28">
        <f>Piel2_Ann2_20190215!H77-'20190205'!H77</f>
        <v>-1.0076595717285488</v>
      </c>
      <c r="I77" s="28">
        <f>Piel2_Ann2_20190215!I77-'20190205'!I77</f>
        <v>-0.30000000000000004</v>
      </c>
      <c r="J77" s="28">
        <f>Piel2_Ann2_20190215!J77-'20190205'!J77</f>
        <v>-0.97566343843043302</v>
      </c>
      <c r="K77" s="28">
        <f>Piel2_Ann2_20190215!K77-'20190205'!K77</f>
        <v>-0.97571580876343122</v>
      </c>
      <c r="L77" s="29">
        <f>Piel2_Ann2_20190215!L77-'20190205'!L77</f>
        <v>-0.90000000000000013</v>
      </c>
      <c r="M77" s="29">
        <f>Piel2_Ann2_20190215!M77-'20190205'!M77</f>
        <v>-0.8</v>
      </c>
      <c r="N77" s="29">
        <f>Piel2_Ann2_20190215!N77-'20190205'!N77</f>
        <v>-0.7</v>
      </c>
    </row>
    <row r="78" spans="1:18" ht="16.5" x14ac:dyDescent="0.3">
      <c r="A78" s="12">
        <f t="shared" ref="A78:A80" si="7">A77+1</f>
        <v>64</v>
      </c>
      <c r="B78" s="1" t="s">
        <v>130</v>
      </c>
      <c r="C78" s="1" t="s">
        <v>131</v>
      </c>
      <c r="D78" s="35" t="s">
        <v>134</v>
      </c>
      <c r="E78" s="28">
        <f>Piel2_Ann2_20190215!E78-'20190205'!E78</f>
        <v>1.4252377940846472</v>
      </c>
      <c r="F78" s="28">
        <f>Piel2_Ann2_20190215!F78-'20190205'!F78</f>
        <v>1.1926016890331907</v>
      </c>
      <c r="G78" s="28">
        <f>Piel2_Ann2_20190215!G78-'20190205'!G78</f>
        <v>1.1035842123579733</v>
      </c>
      <c r="H78" s="28">
        <f>Piel2_Ann2_20190215!H78-'20190205'!H78</f>
        <v>0.91093239428323303</v>
      </c>
      <c r="I78" s="28">
        <f>Piel2_Ann2_20190215!I78-'20190205'!I78</f>
        <v>0.62095020235045006</v>
      </c>
      <c r="J78" s="28">
        <f>Piel2_Ann2_20190215!J78-'20190205'!J78</f>
        <v>0.71575095194280958</v>
      </c>
      <c r="K78" s="28">
        <f>Piel2_Ann2_20190215!K78-'20190205'!K78</f>
        <v>0.76917388368297934</v>
      </c>
      <c r="L78" s="29">
        <f>Piel2_Ann2_20190215!L78-'20190205'!L78</f>
        <v>0.78714110331919995</v>
      </c>
      <c r="M78" s="29">
        <f>Piel2_Ann2_20190215!M78-'20190205'!M78</f>
        <v>0.8245150605385807</v>
      </c>
      <c r="N78" s="29">
        <f>Piel2_Ann2_20190215!N78-'20190205'!N78</f>
        <v>0.80190004198120457</v>
      </c>
    </row>
    <row r="79" spans="1:18" ht="16.5" x14ac:dyDescent="0.3">
      <c r="A79" s="12">
        <f t="shared" si="7"/>
        <v>65</v>
      </c>
      <c r="B79" s="1" t="s">
        <v>19</v>
      </c>
      <c r="C79" s="1" t="s">
        <v>132</v>
      </c>
      <c r="D79" s="35" t="s">
        <v>134</v>
      </c>
      <c r="E79" s="28">
        <f>Piel2_Ann2_20190215!E79-'20190205'!E79</f>
        <v>0.99926826089399867</v>
      </c>
      <c r="F79" s="28">
        <f>Piel2_Ann2_20190215!F79-'20190205'!F79</f>
        <v>0.59724939253298714</v>
      </c>
      <c r="G79" s="28">
        <f>Piel2_Ann2_20190215!G79-'20190205'!G79</f>
        <v>0.2505213853773256</v>
      </c>
      <c r="H79" s="28">
        <f>Piel2_Ann2_20190215!H79-'20190205'!H79</f>
        <v>0.26442746218877744</v>
      </c>
      <c r="I79" s="28">
        <f>Piel2_Ann2_20190215!I79-'20190205'!I79</f>
        <v>-0.17415103108875485</v>
      </c>
      <c r="J79" s="28">
        <f>Piel2_Ann2_20190215!J79-'20190205'!J79</f>
        <v>8.1100923516146395E-3</v>
      </c>
      <c r="K79" s="28">
        <f>Piel2_Ann2_20190215!K79-'20190205'!K79</f>
        <v>-0.18181998452477899</v>
      </c>
      <c r="L79" s="38">
        <f>Piel2_Ann2_20190215!L79-'20190205'!L79</f>
        <v>-0.11326556464597104</v>
      </c>
      <c r="M79" s="38">
        <f>Piel2_Ann2_20190215!M79-'20190205'!M79</f>
        <v>-0.21591142666052576</v>
      </c>
      <c r="N79" s="38">
        <f>Piel2_Ann2_20190215!N79-'20190205'!N79</f>
        <v>-0.1789899476401331</v>
      </c>
      <c r="O79" s="38">
        <f>Piel2_Ann2_20190215!O79-'20190205'!O79</f>
        <v>-0.34156210528885822</v>
      </c>
      <c r="P79" s="38">
        <f>Piel2_Ann2_20190215!P79-'20190205'!P79</f>
        <v>-0.43874699852102594</v>
      </c>
      <c r="Q79" s="38">
        <f>Piel2_Ann2_20190215!Q79-'20190205'!Q79</f>
        <v>-0.4647781700531084</v>
      </c>
      <c r="R79" s="38">
        <f>Piel2_Ann2_20190215!R79-'20190205'!R79</f>
        <v>-0.5127405131057543</v>
      </c>
    </row>
    <row r="80" spans="1:18" x14ac:dyDescent="0.25">
      <c r="A80" s="12">
        <f t="shared" si="7"/>
        <v>66</v>
      </c>
      <c r="B80" s="1" t="s">
        <v>19</v>
      </c>
      <c r="C80" s="1" t="s">
        <v>20</v>
      </c>
      <c r="D80" s="3" t="s">
        <v>133</v>
      </c>
      <c r="E80" s="28">
        <f>Piel2_Ann2_20190215!E80-'20190205'!E80</f>
        <v>197.23585974936213</v>
      </c>
      <c r="F80" s="28">
        <f>Piel2_Ann2_20190215!F80-'20190205'!F80</f>
        <v>120.36409889311108</v>
      </c>
      <c r="G80" s="28">
        <f>Piel2_Ann2_20190215!G80-'20190205'!G80</f>
        <v>52.121690492313064</v>
      </c>
      <c r="H80" s="28">
        <f>Piel2_Ann2_20190215!H80-'20190205'!H80</f>
        <v>56.553808993976418</v>
      </c>
      <c r="I80" s="28">
        <f>Piel2_Ann2_20190215!I80-'20190205'!I80</f>
        <v>-38.53880415893218</v>
      </c>
      <c r="J80" s="28">
        <f>Piel2_Ann2_20190215!J80-'20190205'!J80</f>
        <v>1.8286820708271989</v>
      </c>
      <c r="K80" s="28">
        <f>Piel2_Ann2_20190215!K80-'20190205'!K80</f>
        <v>-42.046495973765559</v>
      </c>
      <c r="L80" s="38">
        <f>Piel2_Ann2_20190215!L80-'20190205'!L80</f>
        <v>-26.648096347696992</v>
      </c>
      <c r="M80" s="38">
        <f>Piel2_Ann2_20190215!M80-'20190205'!M80</f>
        <v>-53.191935199381987</v>
      </c>
      <c r="N80" s="38">
        <f>Piel2_Ann2_20190215!N80-'20190205'!N80</f>
        <v>-45.730269994513947</v>
      </c>
      <c r="O80" s="38">
        <f>Piel2_Ann2_20190215!O80-'20190205'!O80</f>
        <v>-90.321099238110037</v>
      </c>
      <c r="P80" s="38">
        <f>Piel2_Ann2_20190215!P80-'20190205'!P80</f>
        <v>-119.91696223029066</v>
      </c>
      <c r="Q80" s="38">
        <f>Piel2_Ann2_20190215!Q80-'20190205'!Q80</f>
        <v>-130.96555319100298</v>
      </c>
      <c r="R80" s="38">
        <f>Piel2_Ann2_20190215!R80-'20190205'!R80</f>
        <v>-148.93871432500237</v>
      </c>
    </row>
    <row r="81" spans="1:14" x14ac:dyDescent="0.25">
      <c r="A81" s="21"/>
      <c r="M81" s="58"/>
      <c r="N81" s="58"/>
    </row>
    <row r="82" spans="1:14" x14ac:dyDescent="0.25">
      <c r="A82" s="22"/>
      <c r="L82" s="20"/>
      <c r="M82" s="20"/>
    </row>
    <row r="83" spans="1:14" x14ac:dyDescent="0.25">
      <c r="A83" s="22"/>
      <c r="L83" s="20"/>
      <c r="M83" s="20"/>
    </row>
    <row r="84" spans="1:14" x14ac:dyDescent="0.25">
      <c r="A84" s="21"/>
    </row>
    <row r="85" spans="1:14" x14ac:dyDescent="0.25">
      <c r="A85" s="22"/>
    </row>
    <row r="86" spans="1:14" x14ac:dyDescent="0.25">
      <c r="A86" s="21"/>
    </row>
    <row r="87" spans="1:14" x14ac:dyDescent="0.25">
      <c r="A87" s="21"/>
    </row>
    <row r="88" spans="1:14" x14ac:dyDescent="0.25">
      <c r="A88" s="21"/>
    </row>
    <row r="89" spans="1:14" x14ac:dyDescent="0.25">
      <c r="A89" s="21"/>
    </row>
    <row r="90" spans="1:14" x14ac:dyDescent="0.25">
      <c r="A90" s="22"/>
    </row>
    <row r="91" spans="1:14" x14ac:dyDescent="0.25">
      <c r="A91" s="22"/>
    </row>
    <row r="92" spans="1:14" x14ac:dyDescent="0.25">
      <c r="A92" s="21"/>
    </row>
    <row r="93" spans="1:14" x14ac:dyDescent="0.25">
      <c r="A93" s="22"/>
    </row>
    <row r="94" spans="1:14" x14ac:dyDescent="0.25">
      <c r="A94" s="22"/>
    </row>
    <row r="95" spans="1:14" x14ac:dyDescent="0.25">
      <c r="A95" s="21"/>
    </row>
    <row r="96" spans="1:14" x14ac:dyDescent="0.25">
      <c r="A96" s="22"/>
    </row>
    <row r="97" spans="1:1" x14ac:dyDescent="0.25">
      <c r="A97" s="22"/>
    </row>
    <row r="98" spans="1:1" x14ac:dyDescent="0.25">
      <c r="A98" s="21"/>
    </row>
    <row r="99" spans="1:1" x14ac:dyDescent="0.25">
      <c r="A99" s="22"/>
    </row>
    <row r="100" spans="1:1" x14ac:dyDescent="0.25">
      <c r="A100" s="22"/>
    </row>
    <row r="101" spans="1:1" x14ac:dyDescent="0.25">
      <c r="A101" s="21"/>
    </row>
    <row r="102" spans="1:1" x14ac:dyDescent="0.25">
      <c r="A102" s="22"/>
    </row>
    <row r="103" spans="1:1" x14ac:dyDescent="0.25">
      <c r="A103" s="22"/>
    </row>
    <row r="104" spans="1:1" x14ac:dyDescent="0.25">
      <c r="A104" s="23"/>
    </row>
    <row r="105" spans="1:1" x14ac:dyDescent="0.25">
      <c r="A105" s="23"/>
    </row>
    <row r="106" spans="1:1" x14ac:dyDescent="0.25">
      <c r="A106" s="21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1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4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8"/>
  <sheetViews>
    <sheetView zoomScale="85" zoomScaleNormal="85" workbookViewId="0">
      <selection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0" customWidth="1"/>
    <col min="15" max="16384" width="9.140625" style="1"/>
  </cols>
  <sheetData>
    <row r="1" spans="1:18" ht="20.25" x14ac:dyDescent="0.3">
      <c r="A1" s="2" t="s">
        <v>21</v>
      </c>
      <c r="E1" s="4" t="s">
        <v>136</v>
      </c>
      <c r="F1" s="4" t="s">
        <v>135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34">
        <v>19852.409</v>
      </c>
      <c r="F5" s="34">
        <v>20334.793000000001</v>
      </c>
      <c r="G5" s="34">
        <v>20712.663</v>
      </c>
      <c r="H5" s="34">
        <v>21328.182000000001</v>
      </c>
      <c r="I5" s="34">
        <v>21768.476999999999</v>
      </c>
      <c r="J5" s="34">
        <v>22777.768</v>
      </c>
      <c r="K5" s="39">
        <v>23734.434255999997</v>
      </c>
      <c r="L5" s="39">
        <v>24446.467283679998</v>
      </c>
      <c r="M5" s="39">
        <v>25179.861326636859</v>
      </c>
      <c r="N5" s="39">
        <v>25910.07733028919</v>
      </c>
      <c r="O5" s="39">
        <f>N5*(1+O7/100)</f>
        <v>26661.469572867576</v>
      </c>
      <c r="P5" s="39">
        <f t="shared" ref="P5:R5" si="0">O5*(1+P7/100)</f>
        <v>27434.652190480734</v>
      </c>
      <c r="Q5" s="39">
        <f t="shared" si="0"/>
        <v>28202.822451814194</v>
      </c>
      <c r="R5" s="39">
        <f t="shared" si="0"/>
        <v>28978.400069239087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34">
        <v>21885.613999999994</v>
      </c>
      <c r="F6" s="34">
        <v>22786.587</v>
      </c>
      <c r="G6" s="34">
        <v>23618.164000000008</v>
      </c>
      <c r="H6" s="34">
        <v>24320.323999999993</v>
      </c>
      <c r="I6" s="34">
        <v>25037.680999999997</v>
      </c>
      <c r="J6" s="34">
        <v>27033.056000000004</v>
      </c>
      <c r="K6" s="39">
        <v>29039.460402093424</v>
      </c>
      <c r="L6" s="39">
        <v>30840.83530646775</v>
      </c>
      <c r="M6" s="39">
        <v>32639.425538241354</v>
      </c>
      <c r="N6" s="39">
        <v>34441.536456670015</v>
      </c>
    </row>
    <row r="7" spans="1:18" x14ac:dyDescent="0.25">
      <c r="A7" s="12">
        <v>3</v>
      </c>
      <c r="B7" s="1" t="s">
        <v>44</v>
      </c>
      <c r="C7" s="1" t="s">
        <v>45</v>
      </c>
      <c r="D7" s="3" t="s">
        <v>46</v>
      </c>
      <c r="E7" s="32">
        <v>4.0346283749703504</v>
      </c>
      <c r="F7" s="32">
        <v>2.4298512084855783</v>
      </c>
      <c r="G7" s="32">
        <v>1.8582436516565437</v>
      </c>
      <c r="H7" s="32">
        <v>2.9717038316125821</v>
      </c>
      <c r="I7" s="32">
        <v>2.0643812960710717</v>
      </c>
      <c r="J7" s="32">
        <v>4.6364796214269033</v>
      </c>
      <c r="K7" s="40">
        <v>4.1999999999999815</v>
      </c>
      <c r="L7" s="40">
        <v>3.0000000000000027</v>
      </c>
      <c r="M7" s="40">
        <v>3.0000000999999665</v>
      </c>
      <c r="N7" s="40">
        <v>2.9000000999999997</v>
      </c>
      <c r="O7" s="40">
        <v>2.9</v>
      </c>
      <c r="P7" s="40">
        <v>2.8999999999999915</v>
      </c>
      <c r="Q7" s="40">
        <v>2.8</v>
      </c>
      <c r="R7" s="40">
        <v>2.75</v>
      </c>
    </row>
    <row r="8" spans="1:18" x14ac:dyDescent="0.25">
      <c r="A8" s="12">
        <v>4</v>
      </c>
      <c r="B8" s="1" t="s">
        <v>47</v>
      </c>
      <c r="C8" s="1" t="s">
        <v>48</v>
      </c>
      <c r="D8" s="3" t="s">
        <v>46</v>
      </c>
      <c r="E8" s="32">
        <v>7.7962397431442731</v>
      </c>
      <c r="F8" s="32">
        <v>4.1167362268200725</v>
      </c>
      <c r="G8" s="32">
        <v>3.6494144559692465</v>
      </c>
      <c r="H8" s="32">
        <v>2.9729660612060504</v>
      </c>
      <c r="I8" s="32">
        <v>2.9496194211886539</v>
      </c>
      <c r="J8" s="32">
        <v>7.9694880688031988</v>
      </c>
      <c r="K8" s="40">
        <v>7.4220406382963899</v>
      </c>
      <c r="L8" s="40">
        <v>6.203196889445195</v>
      </c>
      <c r="M8" s="40">
        <v>5.831846686060449</v>
      </c>
      <c r="N8" s="40">
        <v>5.5212703309292399</v>
      </c>
    </row>
    <row r="9" spans="1:18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34">
        <v>12153.052</v>
      </c>
      <c r="F10" s="34">
        <v>12766.031000000001</v>
      </c>
      <c r="G10" s="34">
        <v>12942.432000000001</v>
      </c>
      <c r="H10" s="34">
        <v>13266.218000000001</v>
      </c>
      <c r="I10" s="34">
        <v>13453.897999999999</v>
      </c>
      <c r="J10" s="34">
        <v>14010.228999999999</v>
      </c>
      <c r="K10" s="39">
        <v>14599.896232484874</v>
      </c>
      <c r="L10" s="39">
        <v>15219.369059921453</v>
      </c>
      <c r="M10" s="39">
        <v>15770.538675204156</v>
      </c>
      <c r="N10" s="39">
        <v>16341.989874738627</v>
      </c>
    </row>
    <row r="11" spans="1:18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34">
        <v>3404.4140000000002</v>
      </c>
      <c r="F11" s="34">
        <v>3460.2170000000001</v>
      </c>
      <c r="G11" s="34">
        <v>3524.556</v>
      </c>
      <c r="H11" s="34">
        <v>3590.4360000000001</v>
      </c>
      <c r="I11" s="34">
        <v>3730.5659999999998</v>
      </c>
      <c r="J11" s="34">
        <v>3884.616</v>
      </c>
      <c r="K11" s="39">
        <v>4033.576720482537</v>
      </c>
      <c r="L11" s="39">
        <v>4173.4104949702423</v>
      </c>
      <c r="M11" s="39">
        <v>4297.8529526646671</v>
      </c>
      <c r="N11" s="39">
        <v>4426.0880873225915</v>
      </c>
    </row>
    <row r="12" spans="1:18" x14ac:dyDescent="0.25">
      <c r="A12" s="12">
        <f t="shared" ref="A12:A16" si="1">A11+1</f>
        <v>7</v>
      </c>
      <c r="B12" s="1" t="s">
        <v>52</v>
      </c>
      <c r="C12" s="1" t="s">
        <v>5</v>
      </c>
      <c r="D12" s="3" t="s">
        <v>133</v>
      </c>
      <c r="E12" s="34">
        <v>5173.5819999999985</v>
      </c>
      <c r="F12" s="34">
        <v>4906.1419999999989</v>
      </c>
      <c r="G12" s="34">
        <v>4479.786000000001</v>
      </c>
      <c r="H12" s="34">
        <v>4585.3769999999977</v>
      </c>
      <c r="I12" s="34">
        <v>4705.9309999999987</v>
      </c>
      <c r="J12" s="34">
        <v>5377.7370000000019</v>
      </c>
      <c r="K12" s="39">
        <v>5737.9809444529355</v>
      </c>
      <c r="L12" s="39">
        <v>5944.403821836012</v>
      </c>
      <c r="M12" s="39">
        <v>6268.2087934323772</v>
      </c>
      <c r="N12" s="39">
        <v>6592.1159689715269</v>
      </c>
    </row>
    <row r="13" spans="1:18" x14ac:dyDescent="0.25">
      <c r="A13" s="12">
        <f t="shared" si="1"/>
        <v>8</v>
      </c>
      <c r="B13" s="1" t="s">
        <v>53</v>
      </c>
      <c r="C13" s="1" t="s">
        <v>6</v>
      </c>
      <c r="D13" s="3" t="s">
        <v>133</v>
      </c>
      <c r="E13" s="34">
        <v>4934.6409999999996</v>
      </c>
      <c r="F13" s="34">
        <v>4637.0050000000001</v>
      </c>
      <c r="G13" s="34">
        <v>4639.71</v>
      </c>
      <c r="H13" s="34">
        <v>4617.2179999999998</v>
      </c>
      <c r="I13" s="34">
        <v>4231.1980000000003</v>
      </c>
      <c r="J13" s="34">
        <v>4785.424</v>
      </c>
      <c r="K13" s="39">
        <v>5461.7486896852606</v>
      </c>
      <c r="L13" s="39">
        <v>5807.2729003195991</v>
      </c>
      <c r="M13" s="39">
        <v>6194.8998053074984</v>
      </c>
      <c r="N13" s="39">
        <v>6508.7362444376777</v>
      </c>
    </row>
    <row r="14" spans="1:18" x14ac:dyDescent="0.25">
      <c r="A14" s="12">
        <f t="shared" si="1"/>
        <v>9</v>
      </c>
      <c r="B14" s="1" t="s">
        <v>54</v>
      </c>
      <c r="C14" s="1" t="s">
        <v>7</v>
      </c>
      <c r="D14" s="3" t="s">
        <v>133</v>
      </c>
      <c r="E14" s="34">
        <v>238.94099999999889</v>
      </c>
      <c r="F14" s="34">
        <v>269.13699999999881</v>
      </c>
      <c r="G14" s="34">
        <v>-159.92399999999907</v>
      </c>
      <c r="H14" s="34">
        <v>-31.841000000002168</v>
      </c>
      <c r="I14" s="34">
        <v>474.73299999999836</v>
      </c>
      <c r="J14" s="34">
        <v>592.31300000000192</v>
      </c>
      <c r="K14" s="39">
        <v>276.23225476767476</v>
      </c>
      <c r="L14" s="39">
        <v>137.13092151641285</v>
      </c>
      <c r="M14" s="39">
        <v>73.308988124878539</v>
      </c>
      <c r="N14" s="39">
        <v>83.379724533849412</v>
      </c>
    </row>
    <row r="15" spans="1:18" x14ac:dyDescent="0.25">
      <c r="A15" s="12">
        <f t="shared" si="1"/>
        <v>10</v>
      </c>
      <c r="B15" s="1" t="s">
        <v>8</v>
      </c>
      <c r="C15" s="1" t="s">
        <v>9</v>
      </c>
      <c r="D15" s="3" t="s">
        <v>133</v>
      </c>
      <c r="E15" s="34">
        <v>11839.004000000001</v>
      </c>
      <c r="F15" s="34">
        <v>11966.596</v>
      </c>
      <c r="G15" s="34">
        <v>12682.316999999999</v>
      </c>
      <c r="H15" s="34">
        <v>13077.263000000001</v>
      </c>
      <c r="I15" s="34">
        <v>13652.894</v>
      </c>
      <c r="J15" s="34">
        <v>14504.56</v>
      </c>
      <c r="K15" s="39">
        <v>15222.834322365601</v>
      </c>
      <c r="L15" s="39">
        <v>15841.429838746464</v>
      </c>
      <c r="M15" s="39">
        <v>16478.94271744672</v>
      </c>
      <c r="N15" s="39">
        <v>17137.892029221501</v>
      </c>
    </row>
    <row r="16" spans="1:18" x14ac:dyDescent="0.25">
      <c r="A16" s="12">
        <f t="shared" si="1"/>
        <v>11</v>
      </c>
      <c r="B16" s="1" t="s">
        <v>10</v>
      </c>
      <c r="C16" s="1" t="s">
        <v>11</v>
      </c>
      <c r="D16" s="3" t="s">
        <v>133</v>
      </c>
      <c r="E16" s="34">
        <v>12717.643</v>
      </c>
      <c r="F16" s="34">
        <v>12764.192999999999</v>
      </c>
      <c r="G16" s="34">
        <v>12916.428</v>
      </c>
      <c r="H16" s="34">
        <v>13191.111999999999</v>
      </c>
      <c r="I16" s="34">
        <v>13774.812</v>
      </c>
      <c r="J16" s="34">
        <v>14999.374</v>
      </c>
      <c r="K16" s="39">
        <v>15859.853963785947</v>
      </c>
      <c r="L16" s="39">
        <v>16732.145931794174</v>
      </c>
      <c r="M16" s="39">
        <v>17635.681812111059</v>
      </c>
      <c r="N16" s="39">
        <v>18588.008629965057</v>
      </c>
    </row>
    <row r="17" spans="1:14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46</v>
      </c>
      <c r="E18" s="32">
        <v>3.1551785749147188</v>
      </c>
      <c r="F18" s="32">
        <v>5.0438276739044774</v>
      </c>
      <c r="G18" s="32">
        <v>1.3817998718630653</v>
      </c>
      <c r="H18" s="32">
        <v>2.5017400130052936</v>
      </c>
      <c r="I18" s="32">
        <v>1.4147212114258734</v>
      </c>
      <c r="J18" s="32">
        <v>4.1350915548787448</v>
      </c>
      <c r="K18" s="40">
        <v>4.208833649220689</v>
      </c>
      <c r="L18" s="40">
        <v>4.2429947279916114</v>
      </c>
      <c r="M18" s="40">
        <v>3.6215010826838201</v>
      </c>
      <c r="N18" s="40">
        <v>3.6235363376202034</v>
      </c>
    </row>
    <row r="19" spans="1:14" x14ac:dyDescent="0.25">
      <c r="A19" s="12">
        <f>A18+1</f>
        <v>13</v>
      </c>
      <c r="B19" s="1" t="s">
        <v>51</v>
      </c>
      <c r="C19" s="1" t="s">
        <v>4</v>
      </c>
      <c r="D19" s="3" t="s">
        <v>46</v>
      </c>
      <c r="E19" s="32">
        <v>0.28783586374179215</v>
      </c>
      <c r="F19" s="32">
        <v>1.639136720739609</v>
      </c>
      <c r="G19" s="32">
        <v>1.8593920554693444</v>
      </c>
      <c r="H19" s="32">
        <v>1.8691716062959385</v>
      </c>
      <c r="I19" s="32">
        <v>3.9028686209696906</v>
      </c>
      <c r="J19" s="32">
        <v>4.12940020361523</v>
      </c>
      <c r="K19" s="40">
        <v>3.8346318009949254</v>
      </c>
      <c r="L19" s="40">
        <v>3.4667438895516378</v>
      </c>
      <c r="M19" s="40">
        <v>2.9817928968262741</v>
      </c>
      <c r="N19" s="40">
        <v>2.9837022362158461</v>
      </c>
    </row>
    <row r="20" spans="1:14" x14ac:dyDescent="0.25">
      <c r="A20" s="12">
        <f t="shared" ref="A20:A24" si="2">A19+1</f>
        <v>14</v>
      </c>
      <c r="B20" s="1" t="s">
        <v>52</v>
      </c>
      <c r="C20" s="1" t="s">
        <v>5</v>
      </c>
      <c r="D20" s="3" t="s">
        <v>46</v>
      </c>
      <c r="E20" s="32">
        <v>-0.32356037404615012</v>
      </c>
      <c r="F20" s="32">
        <v>-5.1693391541875577</v>
      </c>
      <c r="G20" s="32">
        <v>-8.6902498949275824</v>
      </c>
      <c r="H20" s="32">
        <v>2.3570545557309419</v>
      </c>
      <c r="I20" s="32">
        <v>2.6290968005466375</v>
      </c>
      <c r="J20" s="32">
        <v>14.275729924641967</v>
      </c>
      <c r="K20" s="40">
        <v>6.6988018278494099</v>
      </c>
      <c r="L20" s="40">
        <v>3.5974827971959611</v>
      </c>
      <c r="M20" s="40">
        <v>5.4472236628155812</v>
      </c>
      <c r="N20" s="40">
        <v>5.1674598950585127</v>
      </c>
    </row>
    <row r="21" spans="1:14" x14ac:dyDescent="0.25">
      <c r="A21" s="12">
        <f t="shared" si="2"/>
        <v>15</v>
      </c>
      <c r="B21" s="1" t="s">
        <v>53</v>
      </c>
      <c r="C21" s="1" t="s">
        <v>6</v>
      </c>
      <c r="D21" s="3" t="s">
        <v>46</v>
      </c>
      <c r="E21" s="32">
        <v>14.380228466500355</v>
      </c>
      <c r="F21" s="32">
        <v>-6.0315633903256449</v>
      </c>
      <c r="G21" s="32">
        <v>5.8335067570558508E-2</v>
      </c>
      <c r="H21" s="32">
        <v>-0.48477167754019668</v>
      </c>
      <c r="I21" s="32">
        <v>-8.3604456189852794</v>
      </c>
      <c r="J21" s="32">
        <v>13.098559793231136</v>
      </c>
      <c r="K21" s="40">
        <v>14.133014957196277</v>
      </c>
      <c r="L21" s="40">
        <v>6.3262561180611465</v>
      </c>
      <c r="M21" s="40">
        <v>6.6748525795398139</v>
      </c>
      <c r="N21" s="40">
        <v>5.0660454404976685</v>
      </c>
    </row>
    <row r="22" spans="1:14" x14ac:dyDescent="0.25">
      <c r="A22" s="12">
        <f t="shared" si="2"/>
        <v>16</v>
      </c>
      <c r="B22" s="1" t="s">
        <v>54</v>
      </c>
      <c r="C22" s="1" t="s">
        <v>57</v>
      </c>
      <c r="D22" s="3" t="s">
        <v>58</v>
      </c>
      <c r="E22" s="32" t="s">
        <v>58</v>
      </c>
      <c r="F22" s="32" t="s">
        <v>58</v>
      </c>
      <c r="G22" s="32" t="s">
        <v>58</v>
      </c>
      <c r="H22" s="32" t="s">
        <v>58</v>
      </c>
      <c r="I22" s="32" t="s">
        <v>58</v>
      </c>
      <c r="J22" s="32" t="s">
        <v>58</v>
      </c>
      <c r="K22" s="40" t="s">
        <v>58</v>
      </c>
      <c r="L22" s="40" t="s">
        <v>58</v>
      </c>
      <c r="M22" s="40" t="s">
        <v>58</v>
      </c>
      <c r="N22" s="40" t="s">
        <v>58</v>
      </c>
    </row>
    <row r="23" spans="1:14" x14ac:dyDescent="0.25">
      <c r="A23" s="12">
        <f t="shared" si="2"/>
        <v>17</v>
      </c>
      <c r="B23" s="1" t="s">
        <v>8</v>
      </c>
      <c r="C23" s="1" t="s">
        <v>9</v>
      </c>
      <c r="D23" s="3" t="s">
        <v>46</v>
      </c>
      <c r="E23" s="32">
        <v>9.7791093735786649</v>
      </c>
      <c r="F23" s="32">
        <v>1.0777257951766872</v>
      </c>
      <c r="G23" s="32">
        <v>5.9809907512545779</v>
      </c>
      <c r="H23" s="32">
        <v>3.1141470442664465</v>
      </c>
      <c r="I23" s="32">
        <v>4.4017696975276799</v>
      </c>
      <c r="J23" s="32">
        <v>6.2379888102844561</v>
      </c>
      <c r="K23" s="40">
        <v>4.952058679240201</v>
      </c>
      <c r="L23" s="40">
        <v>4.0636027646442585</v>
      </c>
      <c r="M23" s="40">
        <v>4.0243392496109642</v>
      </c>
      <c r="N23" s="40">
        <v>3.9987353744311172</v>
      </c>
    </row>
    <row r="24" spans="1:14" x14ac:dyDescent="0.25">
      <c r="A24" s="12">
        <f t="shared" si="2"/>
        <v>18</v>
      </c>
      <c r="B24" s="1" t="s">
        <v>10</v>
      </c>
      <c r="C24" s="1" t="s">
        <v>11</v>
      </c>
      <c r="D24" s="3" t="s">
        <v>46</v>
      </c>
      <c r="E24" s="32">
        <v>5.3811348552625926</v>
      </c>
      <c r="F24" s="32">
        <v>0.36602694382912304</v>
      </c>
      <c r="G24" s="32">
        <v>1.19267234520819</v>
      </c>
      <c r="H24" s="32">
        <v>2.1266251009954162</v>
      </c>
      <c r="I24" s="32">
        <v>4.4249491627392779</v>
      </c>
      <c r="J24" s="32">
        <v>8.8898636148355479</v>
      </c>
      <c r="K24" s="40">
        <v>5.7367725065455843</v>
      </c>
      <c r="L24" s="40">
        <v>5.4999999999999938</v>
      </c>
      <c r="M24" s="40">
        <v>5.4000000000000048</v>
      </c>
      <c r="N24" s="40">
        <v>5.4000000000000048</v>
      </c>
    </row>
    <row r="25" spans="1:14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34">
        <v>13331.181</v>
      </c>
      <c r="F26" s="34">
        <v>14039.43</v>
      </c>
      <c r="G26" s="34">
        <v>14468.681</v>
      </c>
      <c r="H26" s="34">
        <v>14678.594999999999</v>
      </c>
      <c r="I26" s="34">
        <v>15045.034</v>
      </c>
      <c r="J26" s="34">
        <v>16151.556</v>
      </c>
      <c r="K26" s="39">
        <v>17252.131826895744</v>
      </c>
      <c r="L26" s="39">
        <v>18433.742342546517</v>
      </c>
      <c r="M26" s="39">
        <v>19521.549572524331</v>
      </c>
      <c r="N26" s="39">
        <v>20653.727335265263</v>
      </c>
    </row>
    <row r="27" spans="1:14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34">
        <v>3799.1370000000002</v>
      </c>
      <c r="F27" s="34">
        <v>4021.8020000000001</v>
      </c>
      <c r="G27" s="34">
        <v>4135.5950000000003</v>
      </c>
      <c r="H27" s="34">
        <v>4358.3909999999996</v>
      </c>
      <c r="I27" s="34">
        <v>4514.4110000000001</v>
      </c>
      <c r="J27" s="34">
        <v>4836.5209999999997</v>
      </c>
      <c r="K27" s="39">
        <v>5228.5166302709758</v>
      </c>
      <c r="L27" s="39">
        <v>5564.0272258618743</v>
      </c>
      <c r="M27" s="39">
        <v>5879.3810038332185</v>
      </c>
      <c r="N27" s="39">
        <v>6194.6784459626133</v>
      </c>
    </row>
    <row r="28" spans="1:14" x14ac:dyDescent="0.25">
      <c r="A28" s="12">
        <f t="shared" ref="A28:A32" si="3">A27+1</f>
        <v>21</v>
      </c>
      <c r="B28" s="1" t="s">
        <v>52</v>
      </c>
      <c r="C28" s="1" t="s">
        <v>5</v>
      </c>
      <c r="D28" s="3" t="s">
        <v>133</v>
      </c>
      <c r="E28" s="34">
        <v>5728.5130000000008</v>
      </c>
      <c r="F28" s="34">
        <v>5534.2219999999998</v>
      </c>
      <c r="G28" s="34">
        <v>5355.2750000000005</v>
      </c>
      <c r="H28" s="34">
        <v>5405.6229999999996</v>
      </c>
      <c r="I28" s="34">
        <v>5189.2389999999996</v>
      </c>
      <c r="J28" s="34">
        <v>6020.4350000000004</v>
      </c>
      <c r="K28" s="39">
        <v>6369.3449955180731</v>
      </c>
      <c r="L28" s="39">
        <v>6789.8598748608338</v>
      </c>
      <c r="M28" s="39">
        <v>7432.7094235516142</v>
      </c>
      <c r="N28" s="39">
        <v>8079.6490963723245</v>
      </c>
    </row>
    <row r="29" spans="1:14" x14ac:dyDescent="0.25">
      <c r="A29" s="12">
        <f t="shared" si="3"/>
        <v>22</v>
      </c>
      <c r="B29" s="1" t="s">
        <v>53</v>
      </c>
      <c r="C29" s="1" t="s">
        <v>6</v>
      </c>
      <c r="D29" s="3" t="s">
        <v>133</v>
      </c>
      <c r="E29" s="34">
        <v>5551.2340000000004</v>
      </c>
      <c r="F29" s="34">
        <v>5291.0259999999998</v>
      </c>
      <c r="G29" s="34">
        <v>5337.31</v>
      </c>
      <c r="H29" s="34">
        <v>5384.46</v>
      </c>
      <c r="I29" s="34">
        <v>4915.1469999999999</v>
      </c>
      <c r="J29" s="34">
        <v>5650.6850000000004</v>
      </c>
      <c r="K29" s="39">
        <v>6626.1809563275492</v>
      </c>
      <c r="L29" s="39">
        <v>7198.6677555634978</v>
      </c>
      <c r="M29" s="39">
        <v>7839.7515125113205</v>
      </c>
      <c r="N29" s="39">
        <v>8396.57365946561</v>
      </c>
    </row>
    <row r="30" spans="1:14" x14ac:dyDescent="0.25">
      <c r="A30" s="12">
        <f t="shared" si="3"/>
        <v>23</v>
      </c>
      <c r="B30" s="1" t="s">
        <v>54</v>
      </c>
      <c r="C30" s="1" t="s">
        <v>57</v>
      </c>
      <c r="D30" s="3" t="s">
        <v>133</v>
      </c>
      <c r="E30" s="34">
        <v>177.279</v>
      </c>
      <c r="F30" s="34">
        <v>243.196</v>
      </c>
      <c r="G30" s="34">
        <v>17.965</v>
      </c>
      <c r="H30" s="34">
        <v>21.163</v>
      </c>
      <c r="I30" s="34">
        <v>274.09199999999998</v>
      </c>
      <c r="J30" s="34">
        <v>369.75</v>
      </c>
      <c r="K30" s="39">
        <v>-256.83596080947632</v>
      </c>
      <c r="L30" s="39">
        <v>-408.80788070266374</v>
      </c>
      <c r="M30" s="39">
        <v>-407.04208895970578</v>
      </c>
      <c r="N30" s="39">
        <v>-316.92456309328531</v>
      </c>
    </row>
    <row r="31" spans="1:14" x14ac:dyDescent="0.25">
      <c r="A31" s="12">
        <f t="shared" si="3"/>
        <v>24</v>
      </c>
      <c r="B31" s="1" t="s">
        <v>8</v>
      </c>
      <c r="C31" s="1" t="s">
        <v>9</v>
      </c>
      <c r="D31" s="3" t="s">
        <v>133</v>
      </c>
      <c r="E31" s="34">
        <v>13417.956</v>
      </c>
      <c r="F31" s="34">
        <v>13741.264999999999</v>
      </c>
      <c r="G31" s="34">
        <v>14345.879000000001</v>
      </c>
      <c r="H31" s="34">
        <v>14694.901</v>
      </c>
      <c r="I31" s="34">
        <v>15017.346</v>
      </c>
      <c r="J31" s="34">
        <v>16515.699000000001</v>
      </c>
      <c r="K31" s="39">
        <v>17888.24022115122</v>
      </c>
      <c r="L31" s="39">
        <v>19192.21680992917</v>
      </c>
      <c r="M31" s="39">
        <v>20583.478602321913</v>
      </c>
      <c r="N31" s="39">
        <v>22070.160723198336</v>
      </c>
    </row>
    <row r="32" spans="1:14" x14ac:dyDescent="0.25">
      <c r="A32" s="12">
        <f t="shared" si="3"/>
        <v>25</v>
      </c>
      <c r="B32" s="1" t="s">
        <v>10</v>
      </c>
      <c r="C32" s="1" t="s">
        <v>11</v>
      </c>
      <c r="D32" s="3" t="s">
        <v>133</v>
      </c>
      <c r="E32" s="34">
        <v>14391.173000000001</v>
      </c>
      <c r="F32" s="34">
        <v>14550.132</v>
      </c>
      <c r="G32" s="34">
        <v>14687.266</v>
      </c>
      <c r="H32" s="34">
        <v>14817.186</v>
      </c>
      <c r="I32" s="34">
        <v>14728.349</v>
      </c>
      <c r="J32" s="34">
        <v>16491.154999999999</v>
      </c>
      <c r="K32" s="39">
        <v>17698.773271742593</v>
      </c>
      <c r="L32" s="39">
        <v>19139.010946730647</v>
      </c>
      <c r="M32" s="39">
        <v>20777.693063989725</v>
      </c>
      <c r="N32" s="39">
        <v>22556.679144128528</v>
      </c>
    </row>
    <row r="33" spans="1:14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</row>
    <row r="34" spans="1:14" x14ac:dyDescent="0.25">
      <c r="A34" s="12">
        <f>A32+1</f>
        <v>26</v>
      </c>
      <c r="B34" s="1" t="s">
        <v>63</v>
      </c>
      <c r="C34" s="1" t="s">
        <v>64</v>
      </c>
      <c r="D34" s="3" t="s">
        <v>46</v>
      </c>
      <c r="E34" s="32">
        <v>3.615730095767745</v>
      </c>
      <c r="F34" s="32">
        <v>1.6468685626624762</v>
      </c>
      <c r="G34" s="32">
        <v>1.7584937066441881</v>
      </c>
      <c r="H34" s="32">
        <v>1.2258023772631077E-3</v>
      </c>
      <c r="I34" s="32">
        <v>0.86733306357842821</v>
      </c>
      <c r="J34" s="32">
        <v>3.1853216578339385</v>
      </c>
      <c r="K34" s="40">
        <v>3.0921695185186309</v>
      </c>
      <c r="L34" s="40">
        <v>3.1098998926652115</v>
      </c>
      <c r="M34" s="40">
        <v>2.7493656148651837</v>
      </c>
      <c r="N34" s="40">
        <v>2.5473957515858388</v>
      </c>
    </row>
    <row r="35" spans="1:14" x14ac:dyDescent="0.25">
      <c r="A35" s="12">
        <f>A34+1</f>
        <v>27</v>
      </c>
      <c r="B35" s="17" t="s">
        <v>65</v>
      </c>
      <c r="C35" s="17" t="s">
        <v>66</v>
      </c>
      <c r="D35" s="18" t="s">
        <v>46</v>
      </c>
      <c r="E35" s="32">
        <v>3.3479370757350466</v>
      </c>
      <c r="F35" s="32">
        <v>0.25598594291578536</v>
      </c>
      <c r="G35" s="32">
        <v>1.6528287750360136</v>
      </c>
      <c r="H35" s="32">
        <v>-1.025273903482983</v>
      </c>
      <c r="I35" s="32">
        <v>1.0666066799767293</v>
      </c>
      <c r="J35" s="32">
        <v>3.0917924613676604</v>
      </c>
      <c r="K35" s="40">
        <v>2.5</v>
      </c>
      <c r="L35" s="40">
        <v>2.5</v>
      </c>
      <c r="M35" s="40">
        <v>2.1999999999999997</v>
      </c>
      <c r="N35" s="40">
        <v>2.1</v>
      </c>
    </row>
    <row r="36" spans="1:14" x14ac:dyDescent="0.25">
      <c r="A36" s="12">
        <f t="shared" ref="A36:A41" si="4">A35+1</f>
        <v>28</v>
      </c>
      <c r="B36" s="17" t="s">
        <v>67</v>
      </c>
      <c r="C36" s="17" t="s">
        <v>68</v>
      </c>
      <c r="D36" s="18" t="s">
        <v>46</v>
      </c>
      <c r="E36" s="32">
        <v>2.4438745014633696</v>
      </c>
      <c r="F36" s="32">
        <v>4.1537145317375206</v>
      </c>
      <c r="G36" s="32">
        <v>0.95230421276566801</v>
      </c>
      <c r="H36" s="32">
        <v>3.4535535607119812</v>
      </c>
      <c r="I36" s="32">
        <v>-0.3109704235796471</v>
      </c>
      <c r="J36" s="32">
        <v>2.886552567074105</v>
      </c>
      <c r="K36" s="40">
        <v>4.112575175595321</v>
      </c>
      <c r="L36" s="40">
        <v>2.8513438880395134</v>
      </c>
      <c r="M36" s="40">
        <v>2.6081623878387061</v>
      </c>
      <c r="N36" s="40">
        <v>2.3101361235486322</v>
      </c>
    </row>
    <row r="37" spans="1:14" x14ac:dyDescent="0.25">
      <c r="A37" s="12">
        <f t="shared" si="4"/>
        <v>29</v>
      </c>
      <c r="B37" s="17" t="s">
        <v>69</v>
      </c>
      <c r="C37" s="17" t="s">
        <v>70</v>
      </c>
      <c r="D37" s="18" t="s">
        <v>46</v>
      </c>
      <c r="E37" s="32">
        <v>12.450885410730123</v>
      </c>
      <c r="F37" s="32">
        <v>1.8745952826640746</v>
      </c>
      <c r="G37" s="32">
        <v>5.976127700302186</v>
      </c>
      <c r="H37" s="32">
        <v>-1.3842694351583162</v>
      </c>
      <c r="I37" s="32">
        <v>-6.4621436501294625</v>
      </c>
      <c r="J37" s="32">
        <v>1.5243445889527152</v>
      </c>
      <c r="K37" s="40">
        <v>-0.84665758508032241</v>
      </c>
      <c r="L37" s="40">
        <v>2.9003460999567494</v>
      </c>
      <c r="M37" s="40">
        <v>3.8128689863678176</v>
      </c>
      <c r="N37" s="40">
        <v>3.3627273728021265</v>
      </c>
    </row>
    <row r="38" spans="1:14" x14ac:dyDescent="0.25">
      <c r="A38" s="12">
        <f t="shared" si="4"/>
        <v>30</v>
      </c>
      <c r="B38" s="17" t="s">
        <v>71</v>
      </c>
      <c r="C38" s="17" t="s">
        <v>72</v>
      </c>
      <c r="D38" s="18" t="s">
        <v>46</v>
      </c>
      <c r="E38" s="32">
        <v>7.7958214475638812</v>
      </c>
      <c r="F38" s="32">
        <v>1.4304517683945193</v>
      </c>
      <c r="G38" s="32">
        <v>0.81595312179752</v>
      </c>
      <c r="H38" s="32">
        <v>1.3748403260851063</v>
      </c>
      <c r="I38" s="32">
        <v>-0.38806251435261174</v>
      </c>
      <c r="J38" s="32">
        <v>1.6500302852650179</v>
      </c>
      <c r="K38" s="40">
        <v>2.742683362364875</v>
      </c>
      <c r="L38" s="40">
        <v>2.1758632714331232</v>
      </c>
      <c r="M38" s="40">
        <v>2.0911548237711304</v>
      </c>
      <c r="N38" s="40">
        <v>1.9383074408450667</v>
      </c>
    </row>
    <row r="39" spans="1:14" x14ac:dyDescent="0.25">
      <c r="A39" s="12">
        <f t="shared" si="4"/>
        <v>31</v>
      </c>
      <c r="B39" s="17" t="s">
        <v>73</v>
      </c>
      <c r="C39" s="17" t="s">
        <v>74</v>
      </c>
      <c r="D39" s="18" t="s">
        <v>58</v>
      </c>
      <c r="E39" s="32">
        <v>6.8347340501348839</v>
      </c>
      <c r="F39" s="32">
        <v>21.791338677231238</v>
      </c>
      <c r="G39" s="32">
        <v>-112.43170103376779</v>
      </c>
      <c r="H39" s="32">
        <v>491.66646604843095</v>
      </c>
      <c r="I39" s="32">
        <v>-186.86731637345656</v>
      </c>
      <c r="J39" s="32">
        <v>8.1209816333200848</v>
      </c>
      <c r="K39" s="40">
        <v>-248.94451848765851</v>
      </c>
      <c r="L39" s="40">
        <v>220.62872046505663</v>
      </c>
      <c r="M39" s="40">
        <v>86.250835092479889</v>
      </c>
      <c r="N39" s="40">
        <v>-31.543711245822568</v>
      </c>
    </row>
    <row r="40" spans="1:14" x14ac:dyDescent="0.25">
      <c r="A40" s="12">
        <f t="shared" si="4"/>
        <v>32</v>
      </c>
      <c r="B40" s="17" t="s">
        <v>75</v>
      </c>
      <c r="C40" s="17" t="s">
        <v>76</v>
      </c>
      <c r="D40" s="18" t="s">
        <v>46</v>
      </c>
      <c r="E40" s="32">
        <v>4.1257903257970128</v>
      </c>
      <c r="F40" s="32">
        <v>1.3175990676802343</v>
      </c>
      <c r="G40" s="32">
        <v>-1.4917796299592112</v>
      </c>
      <c r="H40" s="32">
        <v>-0.66066522170983433</v>
      </c>
      <c r="I40" s="32">
        <v>-2.1144327116140715</v>
      </c>
      <c r="J40" s="32">
        <v>3.5199209542290788</v>
      </c>
      <c r="K40" s="40">
        <v>3.2</v>
      </c>
      <c r="L40" s="40">
        <v>3.1</v>
      </c>
      <c r="M40" s="40">
        <v>3.1</v>
      </c>
      <c r="N40" s="40">
        <v>3.1</v>
      </c>
    </row>
    <row r="41" spans="1:14" x14ac:dyDescent="0.25">
      <c r="A41" s="12">
        <f t="shared" si="4"/>
        <v>33</v>
      </c>
      <c r="B41" s="17" t="s">
        <v>77</v>
      </c>
      <c r="C41" s="17" t="s">
        <v>78</v>
      </c>
      <c r="D41" s="18" t="s">
        <v>46</v>
      </c>
      <c r="E41" s="32">
        <v>7.1164605325228649</v>
      </c>
      <c r="F41" s="32">
        <v>0.73583871200671069</v>
      </c>
      <c r="G41" s="32">
        <v>-0.24723052732036876</v>
      </c>
      <c r="H41" s="32">
        <v>-1.2161855976863762</v>
      </c>
      <c r="I41" s="32">
        <v>-4.811592432118232</v>
      </c>
      <c r="J41" s="32">
        <v>2.8275653681425013</v>
      </c>
      <c r="K41" s="40">
        <v>1.5</v>
      </c>
      <c r="L41" s="40">
        <v>2.5</v>
      </c>
      <c r="M41" s="40">
        <v>3</v>
      </c>
      <c r="N41" s="40">
        <v>3</v>
      </c>
    </row>
    <row r="42" spans="1:14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46</v>
      </c>
      <c r="E43" s="32">
        <v>1.9479731718604376</v>
      </c>
      <c r="F43" s="32">
        <v>3.0876806940658992</v>
      </c>
      <c r="G43" s="32">
        <v>0.86748362769170706</v>
      </c>
      <c r="H43" s="32">
        <v>1.5632272875776558</v>
      </c>
      <c r="I43" s="32">
        <v>0.87996248344090888</v>
      </c>
      <c r="J43" s="32">
        <v>2.555672590232196</v>
      </c>
      <c r="K43" s="40">
        <v>2.5887840831677442</v>
      </c>
      <c r="L43" s="40">
        <v>2.6100172464822022</v>
      </c>
      <c r="M43" s="40">
        <v>2.2545982161220173</v>
      </c>
      <c r="N43" s="40">
        <v>2.2694771512897645</v>
      </c>
    </row>
    <row r="44" spans="1:14" x14ac:dyDescent="0.25">
      <c r="A44" s="12">
        <f>A43+1</f>
        <v>35</v>
      </c>
      <c r="B44" s="1" t="s">
        <v>51</v>
      </c>
      <c r="C44" s="1" t="s">
        <v>4</v>
      </c>
      <c r="D44" s="3" t="s">
        <v>46</v>
      </c>
      <c r="E44" s="32">
        <v>5.1203980023374424E-2</v>
      </c>
      <c r="F44" s="32">
        <v>0.2810893126370726</v>
      </c>
      <c r="G44" s="32">
        <v>0.31639859820554667</v>
      </c>
      <c r="H44" s="32">
        <v>0.31806629596590152</v>
      </c>
      <c r="I44" s="32">
        <v>0.65701802432105605</v>
      </c>
      <c r="J44" s="32">
        <v>0.70767468022682833</v>
      </c>
      <c r="K44" s="40">
        <v>0.65397417553176029</v>
      </c>
      <c r="L44" s="40">
        <v>0.58915992258107464</v>
      </c>
      <c r="M44" s="40">
        <v>0.50904065708299906</v>
      </c>
      <c r="N44" s="40">
        <v>0.5092765722354049</v>
      </c>
    </row>
    <row r="45" spans="1:14" x14ac:dyDescent="0.25">
      <c r="A45" s="12">
        <f t="shared" ref="A45:A49" si="5">A44+1</f>
        <v>36</v>
      </c>
      <c r="B45" s="1" t="s">
        <v>52</v>
      </c>
      <c r="C45" s="1" t="s">
        <v>5</v>
      </c>
      <c r="D45" s="3" t="s">
        <v>46</v>
      </c>
      <c r="E45" s="32">
        <v>-8.8007331952985324E-2</v>
      </c>
      <c r="F45" s="32">
        <v>-1.3471412965549896</v>
      </c>
      <c r="G45" s="32">
        <v>-2.0966822725955336</v>
      </c>
      <c r="H45" s="32">
        <v>0.50978959103422317</v>
      </c>
      <c r="I45" s="32">
        <v>0.56523336119319112</v>
      </c>
      <c r="J45" s="32">
        <v>3.0861414879874358</v>
      </c>
      <c r="K45" s="40">
        <v>1.5815594594384053</v>
      </c>
      <c r="L45" s="40">
        <v>0.8697189709963018</v>
      </c>
      <c r="M45" s="40">
        <v>1.3245470923830844</v>
      </c>
      <c r="N45" s="40">
        <v>1.2863739451833265</v>
      </c>
    </row>
    <row r="46" spans="1:14" x14ac:dyDescent="0.25">
      <c r="A46" s="12">
        <f t="shared" si="5"/>
        <v>37</v>
      </c>
      <c r="B46" s="1" t="s">
        <v>53</v>
      </c>
      <c r="C46" s="1" t="s">
        <v>6</v>
      </c>
      <c r="D46" s="3" t="s">
        <v>46</v>
      </c>
      <c r="E46" s="32">
        <v>3.2511356870883903</v>
      </c>
      <c r="F46" s="32">
        <v>-1.499243744172303</v>
      </c>
      <c r="G46" s="32">
        <v>1.3302323756135256E-2</v>
      </c>
      <c r="H46" s="32">
        <v>-0.10859057572655036</v>
      </c>
      <c r="I46" s="32">
        <v>-1.8099057856876868</v>
      </c>
      <c r="J46" s="32">
        <v>2.5460026440986199</v>
      </c>
      <c r="K46" s="40">
        <v>2.9692316195566684</v>
      </c>
      <c r="L46" s="40">
        <v>1.4557929079223413</v>
      </c>
      <c r="M46" s="40">
        <v>1.5856152158503161</v>
      </c>
      <c r="N46" s="40">
        <v>1.2463787431513125</v>
      </c>
    </row>
    <row r="47" spans="1:14" x14ac:dyDescent="0.25">
      <c r="A47" s="12">
        <f t="shared" si="5"/>
        <v>38</v>
      </c>
      <c r="B47" s="1" t="s">
        <v>54</v>
      </c>
      <c r="C47" s="1" t="s">
        <v>57</v>
      </c>
      <c r="D47" s="3" t="s">
        <v>46</v>
      </c>
      <c r="E47" s="32">
        <v>-3.3391430190413756</v>
      </c>
      <c r="F47" s="32">
        <v>0.1521024476173134</v>
      </c>
      <c r="G47" s="32">
        <v>-2.1099845963516688</v>
      </c>
      <c r="H47" s="32">
        <v>0.61838016676077356</v>
      </c>
      <c r="I47" s="32">
        <v>2.375139146880878</v>
      </c>
      <c r="J47" s="32">
        <v>0.54013884388881594</v>
      </c>
      <c r="K47" s="40">
        <v>-1.3876721601182631</v>
      </c>
      <c r="L47" s="40">
        <v>-0.58607393692603948</v>
      </c>
      <c r="M47" s="40">
        <v>-0.26106812346723163</v>
      </c>
      <c r="N47" s="40">
        <v>3.999520203201401E-2</v>
      </c>
    </row>
    <row r="48" spans="1:14" x14ac:dyDescent="0.25">
      <c r="A48" s="12">
        <f t="shared" si="5"/>
        <v>39</v>
      </c>
      <c r="B48" s="1" t="s">
        <v>8</v>
      </c>
      <c r="C48" s="1" t="s">
        <v>9</v>
      </c>
      <c r="D48" s="3" t="s">
        <v>46</v>
      </c>
      <c r="E48" s="32">
        <v>5.5266183400173752</v>
      </c>
      <c r="F48" s="32">
        <v>0.64270285787483072</v>
      </c>
      <c r="G48" s="32">
        <v>3.5196866769187198</v>
      </c>
      <c r="H48" s="32">
        <v>1.9067852356792603</v>
      </c>
      <c r="I48" s="32">
        <v>2.6989220178259905</v>
      </c>
      <c r="J48" s="32">
        <v>3.9123821110682155</v>
      </c>
      <c r="K48" s="40">
        <v>3.1534008176990902</v>
      </c>
      <c r="L48" s="40">
        <v>2.6063208825990212</v>
      </c>
      <c r="M48" s="40">
        <v>2.6077914297492293</v>
      </c>
      <c r="N48" s="40">
        <v>2.6169695822657468</v>
      </c>
    </row>
    <row r="49" spans="1:26" x14ac:dyDescent="0.25">
      <c r="A49" s="12">
        <f t="shared" si="5"/>
        <v>40</v>
      </c>
      <c r="B49" s="1" t="s">
        <v>10</v>
      </c>
      <c r="C49" s="1" t="s">
        <v>11</v>
      </c>
      <c r="D49" s="3" t="s">
        <v>46</v>
      </c>
      <c r="E49" s="32">
        <v>-3.403159784977865</v>
      </c>
      <c r="F49" s="32">
        <v>-0.23448035953721713</v>
      </c>
      <c r="G49" s="32">
        <v>-0.74864297856388395</v>
      </c>
      <c r="H49" s="32">
        <v>-1.3261645786444729</v>
      </c>
      <c r="I49" s="32">
        <v>-2.7367545907100794</v>
      </c>
      <c r="J49" s="32">
        <v>-5.6253912480877784</v>
      </c>
      <c r="K49" s="40">
        <v>-3.7777185358369865</v>
      </c>
      <c r="L49" s="40">
        <v>-3.6752170226586056</v>
      </c>
      <c r="M49" s="40">
        <v>-3.6959772953373471</v>
      </c>
      <c r="N49" s="40">
        <v>-3.7820971509742405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</row>
    <row r="51" spans="1:26" x14ac:dyDescent="0.25">
      <c r="A51" s="12">
        <f>A49+1</f>
        <v>41</v>
      </c>
      <c r="B51" s="1" t="s">
        <v>83</v>
      </c>
      <c r="C51" s="1" t="s">
        <v>84</v>
      </c>
      <c r="D51" s="3" t="s">
        <v>46</v>
      </c>
      <c r="E51" s="32">
        <v>2.2675736961451198</v>
      </c>
      <c r="F51" s="32">
        <v>-5.5432372505537231E-2</v>
      </c>
      <c r="G51" s="32">
        <v>0.61009428729894566</v>
      </c>
      <c r="H51" s="32">
        <v>0.16538037486217849</v>
      </c>
      <c r="I51" s="32">
        <v>0.1651073197578512</v>
      </c>
      <c r="J51" s="32">
        <v>2.9120879120879239</v>
      </c>
      <c r="K51" s="40">
        <v>2.5</v>
      </c>
      <c r="L51" s="40">
        <v>2.5</v>
      </c>
      <c r="M51" s="40">
        <v>2.1999999999999997</v>
      </c>
      <c r="N51" s="40">
        <v>2.1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</row>
    <row r="53" spans="1:26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10403.288</v>
      </c>
      <c r="J53" s="26">
        <v>11208.482</v>
      </c>
      <c r="K53" s="41">
        <v>11987.935052172485</v>
      </c>
      <c r="L53" s="41">
        <v>12735.152774444156</v>
      </c>
      <c r="M53" s="41">
        <v>13549.969415850577</v>
      </c>
      <c r="N53" s="41">
        <v>14394.298998457545</v>
      </c>
    </row>
    <row r="54" spans="1:26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34">
        <f>E55+E56</f>
        <v>8746.7659999999996</v>
      </c>
      <c r="F54" s="34">
        <f t="shared" ref="F54:N54" si="6">F55+F56</f>
        <v>9416.1039999999994</v>
      </c>
      <c r="G54" s="34">
        <f t="shared" si="6"/>
        <v>10093.050999999999</v>
      </c>
      <c r="H54" s="34">
        <f t="shared" si="6"/>
        <v>10908.264000000001</v>
      </c>
      <c r="I54" s="34">
        <f t="shared" si="6"/>
        <v>11573.939</v>
      </c>
      <c r="J54" s="34">
        <f t="shared" si="6"/>
        <v>12523.824000000001</v>
      </c>
      <c r="K54" s="39">
        <f t="shared" si="6"/>
        <v>13721.985487298221</v>
      </c>
      <c r="L54" s="39">
        <f t="shared" si="6"/>
        <v>14559.84992115265</v>
      </c>
      <c r="M54" s="39">
        <f t="shared" si="6"/>
        <v>15360.641666816045</v>
      </c>
      <c r="N54" s="39">
        <f t="shared" si="6"/>
        <v>16112.545076406692</v>
      </c>
    </row>
    <row r="55" spans="1:26" s="17" customFormat="1" x14ac:dyDescent="0.25">
      <c r="A55" s="12">
        <f t="shared" ref="A55:A58" si="7">A54+1</f>
        <v>44</v>
      </c>
      <c r="B55" s="17" t="s">
        <v>90</v>
      </c>
      <c r="C55" s="17" t="s">
        <v>91</v>
      </c>
      <c r="D55" s="3" t="s">
        <v>133</v>
      </c>
      <c r="E55" s="34">
        <v>7254.7730000000001</v>
      </c>
      <c r="F55" s="34">
        <v>7797.3180000000002</v>
      </c>
      <c r="G55" s="34">
        <v>8401.018</v>
      </c>
      <c r="H55" s="34">
        <v>9090.7070000000003</v>
      </c>
      <c r="I55" s="34">
        <v>9599.3080000000009</v>
      </c>
      <c r="J55" s="34">
        <v>10390.129000000001</v>
      </c>
      <c r="K55" s="39">
        <v>11387.539823484001</v>
      </c>
      <c r="L55" s="39">
        <v>12082.863005105934</v>
      </c>
      <c r="M55" s="39">
        <v>12747.42047038676</v>
      </c>
      <c r="N55" s="39">
        <v>13371.406702412192</v>
      </c>
    </row>
    <row r="56" spans="1:26" s="17" customFormat="1" x14ac:dyDescent="0.25">
      <c r="A56" s="12">
        <f t="shared" si="7"/>
        <v>45</v>
      </c>
      <c r="B56" s="17" t="s">
        <v>92</v>
      </c>
      <c r="C56" s="17" t="s">
        <v>93</v>
      </c>
      <c r="D56" s="3" t="s">
        <v>133</v>
      </c>
      <c r="E56" s="34">
        <v>1491.9929999999999</v>
      </c>
      <c r="F56" s="34">
        <v>1618.7860000000001</v>
      </c>
      <c r="G56" s="34">
        <v>1692.0329999999999</v>
      </c>
      <c r="H56" s="34">
        <v>1817.557</v>
      </c>
      <c r="I56" s="34">
        <v>1974.6310000000001</v>
      </c>
      <c r="J56" s="34">
        <v>2133.6950000000002</v>
      </c>
      <c r="K56" s="39">
        <v>2334.4456638142201</v>
      </c>
      <c r="L56" s="39">
        <v>2476.986916046716</v>
      </c>
      <c r="M56" s="39">
        <v>2613.2211964292856</v>
      </c>
      <c r="N56" s="39">
        <v>2741.1383739944995</v>
      </c>
    </row>
    <row r="57" spans="1:26" s="17" customFormat="1" x14ac:dyDescent="0.25">
      <c r="A57" s="12">
        <f t="shared" si="7"/>
        <v>46</v>
      </c>
      <c r="B57" s="17" t="s">
        <v>13</v>
      </c>
      <c r="C57" s="17" t="s">
        <v>14</v>
      </c>
      <c r="D57" s="3" t="s">
        <v>133</v>
      </c>
      <c r="E57" s="34">
        <v>2790.3470000000002</v>
      </c>
      <c r="F57" s="34">
        <v>2982.7910000000002</v>
      </c>
      <c r="G57" s="34">
        <v>3184.51</v>
      </c>
      <c r="H57" s="34">
        <v>3355.0369999999998</v>
      </c>
      <c r="I57" s="34">
        <v>3609.9810000000002</v>
      </c>
      <c r="J57" s="34">
        <v>3811.7069999999999</v>
      </c>
      <c r="K57" s="39">
        <v>4072.8257728321478</v>
      </c>
      <c r="L57" s="39">
        <v>4335.2260095421698</v>
      </c>
      <c r="M57" s="39">
        <v>4564.2440670063452</v>
      </c>
      <c r="N57" s="39">
        <v>4816.2483205091639</v>
      </c>
    </row>
    <row r="58" spans="1:26" s="17" customFormat="1" x14ac:dyDescent="0.25">
      <c r="A58" s="12">
        <f t="shared" si="7"/>
        <v>47</v>
      </c>
      <c r="B58" s="17" t="s">
        <v>15</v>
      </c>
      <c r="C58" s="17" t="s">
        <v>16</v>
      </c>
      <c r="D58" s="3" t="s">
        <v>133</v>
      </c>
      <c r="E58" s="34">
        <v>650.83799999999997</v>
      </c>
      <c r="F58" s="34">
        <v>676.14499999999998</v>
      </c>
      <c r="G58" s="34">
        <v>615.52300000000002</v>
      </c>
      <c r="H58" s="34">
        <v>550.55600000000004</v>
      </c>
      <c r="I58" s="34">
        <v>661.59100000000001</v>
      </c>
      <c r="J58" s="34">
        <v>687.41399999999999</v>
      </c>
      <c r="K58" s="39">
        <v>743.2859102094294</v>
      </c>
      <c r="L58" s="39">
        <v>789.3933986712251</v>
      </c>
      <c r="M58" s="39">
        <v>835.4296114316129</v>
      </c>
      <c r="N58" s="39">
        <v>881.55593870338407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</row>
    <row r="60" spans="1:26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34">
        <v>2044.8130000000001</v>
      </c>
      <c r="F60" s="34">
        <v>2023.825</v>
      </c>
      <c r="G60" s="34">
        <v>2001.4680000000001</v>
      </c>
      <c r="H60" s="34">
        <v>1986.096</v>
      </c>
      <c r="I60" s="34">
        <v>1968.9570000000001</v>
      </c>
      <c r="J60" s="34">
        <v>1950.116</v>
      </c>
      <c r="K60" s="39">
        <v>1934.5728621719215</v>
      </c>
      <c r="L60" s="39">
        <v>1919.0788803515982</v>
      </c>
      <c r="M60" s="39">
        <v>1904.1816439739603</v>
      </c>
      <c r="N60" s="39">
        <v>1890.4830557790574</v>
      </c>
    </row>
    <row r="61" spans="1:26" x14ac:dyDescent="0.25">
      <c r="A61" s="12">
        <f>A60+1</f>
        <v>49</v>
      </c>
      <c r="B61" s="1" t="s">
        <v>99</v>
      </c>
      <c r="C61" s="1" t="s">
        <v>100</v>
      </c>
      <c r="D61" s="3" t="s">
        <v>46</v>
      </c>
      <c r="E61" s="34"/>
      <c r="F61" s="36">
        <v>-1.026401925261633</v>
      </c>
      <c r="G61" s="36">
        <v>-1.1046903758971216</v>
      </c>
      <c r="H61" s="36">
        <v>-0.76803626138415293</v>
      </c>
      <c r="I61" s="36">
        <v>-0.86294922299827714</v>
      </c>
      <c r="J61" s="36">
        <v>-0.95690256313368804</v>
      </c>
      <c r="K61" s="42">
        <v>-0.7970365777255517</v>
      </c>
      <c r="L61" s="42">
        <v>-0.80089936767377967</v>
      </c>
      <c r="M61" s="42">
        <v>-0.77627014346114409</v>
      </c>
      <c r="N61" s="42">
        <v>-0.7193950345154243</v>
      </c>
    </row>
    <row r="62" spans="1:26" x14ac:dyDescent="0.25">
      <c r="A62" s="12">
        <f t="shared" ref="A62:A68" si="8">A61+1</f>
        <v>50</v>
      </c>
      <c r="B62" s="1" t="s">
        <v>101</v>
      </c>
      <c r="C62" s="1" t="s">
        <v>102</v>
      </c>
      <c r="D62" s="3" t="s">
        <v>98</v>
      </c>
      <c r="E62" s="34">
        <v>1560</v>
      </c>
      <c r="F62" s="34">
        <v>1536.1</v>
      </c>
      <c r="G62" s="34">
        <v>1495.8</v>
      </c>
      <c r="H62" s="34">
        <v>1472.6</v>
      </c>
      <c r="I62" s="34">
        <v>1450.3</v>
      </c>
      <c r="J62" s="34">
        <v>1423.4</v>
      </c>
      <c r="K62" s="39">
        <v>1412.2381893855027</v>
      </c>
      <c r="L62" s="39">
        <v>1397.0894248959635</v>
      </c>
      <c r="M62" s="39">
        <v>1382.4358735250951</v>
      </c>
      <c r="N62" s="39">
        <v>1368.7097323840376</v>
      </c>
    </row>
    <row r="63" spans="1:26" x14ac:dyDescent="0.25">
      <c r="A63" s="12">
        <f t="shared" si="8"/>
        <v>51</v>
      </c>
      <c r="B63" s="1" t="s">
        <v>103</v>
      </c>
      <c r="C63" s="1" t="s">
        <v>104</v>
      </c>
      <c r="D63" s="3" t="s">
        <v>98</v>
      </c>
      <c r="E63" s="34">
        <v>1030.7</v>
      </c>
      <c r="F63" s="34">
        <v>1014.2</v>
      </c>
      <c r="G63" s="34">
        <v>992.3</v>
      </c>
      <c r="H63" s="34">
        <v>994.2</v>
      </c>
      <c r="I63" s="34">
        <v>988.6</v>
      </c>
      <c r="J63" s="34">
        <v>980.3</v>
      </c>
      <c r="K63" s="39">
        <v>981.50554162292428</v>
      </c>
      <c r="L63" s="39">
        <v>979.35968685207035</v>
      </c>
      <c r="M63" s="39">
        <v>974.61729083519197</v>
      </c>
      <c r="N63" s="39">
        <v>971.09955512647468</v>
      </c>
    </row>
    <row r="64" spans="1:26" x14ac:dyDescent="0.25">
      <c r="A64" s="12">
        <f t="shared" si="8"/>
        <v>52</v>
      </c>
      <c r="B64" s="1" t="s">
        <v>105</v>
      </c>
      <c r="C64" s="1" t="s">
        <v>106</v>
      </c>
      <c r="D64" s="3" t="s">
        <v>98</v>
      </c>
      <c r="E64" s="34">
        <v>875.6</v>
      </c>
      <c r="F64" s="34">
        <v>893.9</v>
      </c>
      <c r="G64" s="34">
        <v>884.6</v>
      </c>
      <c r="H64" s="34">
        <v>896.1</v>
      </c>
      <c r="I64" s="34">
        <v>893.3</v>
      </c>
      <c r="J64" s="34">
        <v>894.8</v>
      </c>
      <c r="K64" s="39">
        <v>905.5376</v>
      </c>
      <c r="L64" s="39">
        <v>906.44313759999989</v>
      </c>
      <c r="M64" s="39">
        <v>906.44313759999989</v>
      </c>
      <c r="N64" s="39">
        <v>905.53669446239985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8"/>
        <v>53</v>
      </c>
      <c r="B65" s="1" t="s">
        <v>107</v>
      </c>
      <c r="C65" s="1" t="s">
        <v>108</v>
      </c>
      <c r="D65" s="3" t="s">
        <v>46</v>
      </c>
      <c r="E65" s="32">
        <v>1.624883936861643</v>
      </c>
      <c r="F65" s="32">
        <v>2.0899954317039615</v>
      </c>
      <c r="G65" s="32">
        <v>-1.0403848305179486</v>
      </c>
      <c r="H65" s="32">
        <v>1.3000226090888578</v>
      </c>
      <c r="I65" s="32">
        <v>-0.31246512665997273</v>
      </c>
      <c r="J65" s="32">
        <v>0.16791671331020552</v>
      </c>
      <c r="K65" s="40">
        <v>1.2000000000000028</v>
      </c>
      <c r="L65" s="40">
        <v>9.9999999999994316E-2</v>
      </c>
      <c r="M65" s="40">
        <v>0</v>
      </c>
      <c r="N65" s="40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8"/>
        <v>54</v>
      </c>
      <c r="B66" s="1" t="s">
        <v>109</v>
      </c>
      <c r="C66" s="1" t="s">
        <v>110</v>
      </c>
      <c r="D66" s="3" t="s">
        <v>46</v>
      </c>
      <c r="E66" s="36">
        <v>66.070512820512832</v>
      </c>
      <c r="F66" s="36">
        <v>66.024347373217893</v>
      </c>
      <c r="G66" s="36">
        <v>66.339082765075545</v>
      </c>
      <c r="H66" s="36">
        <v>67.513241885101195</v>
      </c>
      <c r="I66" s="36">
        <v>68.165207198510657</v>
      </c>
      <c r="J66" s="36">
        <v>68.870310524097221</v>
      </c>
      <c r="K66" s="42">
        <v>69.5</v>
      </c>
      <c r="L66" s="42">
        <v>70.099999999999994</v>
      </c>
      <c r="M66" s="42">
        <v>70.5</v>
      </c>
      <c r="N66" s="42">
        <v>70.95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8"/>
        <v>55</v>
      </c>
      <c r="B67" s="1" t="s">
        <v>111</v>
      </c>
      <c r="C67" s="1" t="s">
        <v>0</v>
      </c>
      <c r="D67" s="3" t="s">
        <v>46</v>
      </c>
      <c r="E67" s="32">
        <v>15.048025613660618</v>
      </c>
      <c r="F67" s="32">
        <v>11.871425754289094</v>
      </c>
      <c r="G67" s="32">
        <v>10.843494910813261</v>
      </c>
      <c r="H67" s="32">
        <v>9.8772882719774699</v>
      </c>
      <c r="I67" s="32">
        <v>9.6398948007283014</v>
      </c>
      <c r="J67" s="32">
        <v>8.7116188921758653</v>
      </c>
      <c r="K67" s="40">
        <v>7.7399401634871001</v>
      </c>
      <c r="L67" s="40">
        <v>7.4453288440372898</v>
      </c>
      <c r="M67" s="40">
        <v>6.9949665244262897</v>
      </c>
      <c r="N67" s="40">
        <v>6.75140466473965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8"/>
        <v>56</v>
      </c>
      <c r="B68" s="1" t="s">
        <v>112</v>
      </c>
      <c r="C68" s="1" t="s">
        <v>1</v>
      </c>
      <c r="D68" s="3" t="s">
        <v>113</v>
      </c>
      <c r="E68" s="37"/>
      <c r="F68" s="32">
        <v>14.09877835741362</v>
      </c>
      <c r="G68" s="32">
        <v>12.928598461928548</v>
      </c>
      <c r="H68" s="32">
        <v>11.279548929533764</v>
      </c>
      <c r="I68" s="32">
        <v>11.434494530316176</v>
      </c>
      <c r="J68" s="32">
        <v>11.057780505938299</v>
      </c>
      <c r="K68" s="40">
        <v>10.290406806128624</v>
      </c>
      <c r="L68" s="40">
        <v>9.6610156665114477</v>
      </c>
      <c r="M68" s="40">
        <v>9.3834026855769128</v>
      </c>
      <c r="N68" s="40">
        <v>8.7570375812787926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116</v>
      </c>
      <c r="C70" s="1" t="s">
        <v>117</v>
      </c>
      <c r="D70" s="3" t="s">
        <v>118</v>
      </c>
      <c r="E70" s="34">
        <v>685</v>
      </c>
      <c r="F70" s="34">
        <v>716</v>
      </c>
      <c r="G70" s="34">
        <v>765</v>
      </c>
      <c r="H70" s="34">
        <v>818</v>
      </c>
      <c r="I70" s="34">
        <v>859</v>
      </c>
      <c r="J70" s="34">
        <v>926</v>
      </c>
      <c r="K70" s="39">
        <v>1002.8579999999999</v>
      </c>
      <c r="L70" s="39">
        <v>1063.0294799999999</v>
      </c>
      <c r="M70" s="39">
        <v>1121.4961013999998</v>
      </c>
      <c r="N70" s="39">
        <v>1177.57090647</v>
      </c>
    </row>
    <row r="71" spans="1:26" x14ac:dyDescent="0.25">
      <c r="A71" s="12">
        <f>A70+1</f>
        <v>58</v>
      </c>
      <c r="B71" s="1" t="s">
        <v>119</v>
      </c>
      <c r="C71" s="1" t="s">
        <v>120</v>
      </c>
      <c r="D71" s="3" t="s">
        <v>46</v>
      </c>
      <c r="E71" s="32">
        <v>3.7878787878787845</v>
      </c>
      <c r="F71" s="32">
        <v>4.5255474452554845</v>
      </c>
      <c r="G71" s="32">
        <v>6.8435754189944076</v>
      </c>
      <c r="H71" s="32">
        <v>6.9281045751633963</v>
      </c>
      <c r="I71" s="32">
        <v>5.012224938875292</v>
      </c>
      <c r="J71" s="32">
        <v>7.7997671711292185</v>
      </c>
      <c r="K71" s="40">
        <v>8.2999999999999972</v>
      </c>
      <c r="L71" s="40">
        <v>6</v>
      </c>
      <c r="M71" s="40">
        <v>5.5</v>
      </c>
      <c r="N71" s="40">
        <v>5</v>
      </c>
    </row>
    <row r="72" spans="1:26" x14ac:dyDescent="0.25">
      <c r="A72" s="12">
        <f>A71+1</f>
        <v>59</v>
      </c>
      <c r="B72" s="1" t="s">
        <v>121</v>
      </c>
      <c r="C72" s="1" t="s">
        <v>122</v>
      </c>
      <c r="D72" s="3" t="s">
        <v>46</v>
      </c>
      <c r="E72" s="32">
        <v>2.3712149473211985</v>
      </c>
      <c r="F72" s="32">
        <v>0.33289821920796658</v>
      </c>
      <c r="G72" s="32">
        <v>2.9291024194164184</v>
      </c>
      <c r="H72" s="32">
        <v>1.6502326528979205</v>
      </c>
      <c r="I72" s="32">
        <v>2.5291824459327206</v>
      </c>
      <c r="J72" s="32">
        <v>4.3740761824207164</v>
      </c>
      <c r="K72" s="40">
        <v>2.9644268774703386</v>
      </c>
      <c r="L72" s="40">
        <v>2.8971029394591064</v>
      </c>
      <c r="M72" s="40">
        <v>3.0000001808025312</v>
      </c>
      <c r="N72" s="40">
        <v>3.0030034579833442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26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34">
        <v>19894</v>
      </c>
      <c r="F74" s="34">
        <v>20304</v>
      </c>
      <c r="G74" s="34">
        <v>20785</v>
      </c>
      <c r="H74" s="34">
        <v>21386</v>
      </c>
      <c r="I74" s="34">
        <v>21929</v>
      </c>
      <c r="J74" s="34">
        <v>22663.621478071</v>
      </c>
      <c r="K74" s="39">
        <v>23422.85279758638</v>
      </c>
      <c r="L74" s="39">
        <f t="shared" ref="L74:R74" si="9">K74*(1+L75/100)</f>
        <v>24219.229792704318</v>
      </c>
      <c r="M74" s="39">
        <f t="shared" si="9"/>
        <v>25018.464375863558</v>
      </c>
      <c r="N74" s="39">
        <f t="shared" si="9"/>
        <v>25831.564468079123</v>
      </c>
      <c r="O74" s="39">
        <f t="shared" si="9"/>
        <v>26606.511402121498</v>
      </c>
      <c r="P74" s="39">
        <f t="shared" si="9"/>
        <v>27404.706744185143</v>
      </c>
      <c r="Q74" s="39">
        <f t="shared" si="9"/>
        <v>28205.683256500255</v>
      </c>
      <c r="R74" s="39">
        <f t="shared" si="9"/>
        <v>29023.648070938762</v>
      </c>
    </row>
    <row r="75" spans="1:26" x14ac:dyDescent="0.25">
      <c r="A75" s="12">
        <v>61</v>
      </c>
      <c r="B75" s="1" t="s">
        <v>18</v>
      </c>
      <c r="D75" s="3" t="s">
        <v>113</v>
      </c>
      <c r="E75" s="32">
        <v>1.2932790224032544</v>
      </c>
      <c r="F75" s="32">
        <v>2.0609228913240258</v>
      </c>
      <c r="G75" s="32">
        <v>2.3689913317573001</v>
      </c>
      <c r="H75" s="32">
        <v>2.8915082992542693</v>
      </c>
      <c r="I75" s="32">
        <v>2.5390442345459689</v>
      </c>
      <c r="J75" s="32">
        <v>3.3499998999999998</v>
      </c>
      <c r="K75" s="43">
        <v>3.35</v>
      </c>
      <c r="L75" s="43">
        <v>3.4</v>
      </c>
      <c r="M75" s="43">
        <v>3.3</v>
      </c>
      <c r="N75" s="43">
        <v>3.2499999999999898</v>
      </c>
      <c r="O75" s="40">
        <v>3</v>
      </c>
      <c r="P75" s="40">
        <v>3</v>
      </c>
      <c r="Q75" s="40">
        <v>2.9227698723142268</v>
      </c>
      <c r="R75" s="40">
        <v>2.9</v>
      </c>
    </row>
    <row r="76" spans="1:26" x14ac:dyDescent="0.25">
      <c r="A76" s="12">
        <v>62</v>
      </c>
      <c r="B76" s="1" t="s">
        <v>126</v>
      </c>
      <c r="C76" s="1" t="s">
        <v>127</v>
      </c>
      <c r="D76" s="3" t="s">
        <v>46</v>
      </c>
      <c r="E76" s="32">
        <v>-0.31907131581974679</v>
      </c>
      <c r="F76" s="32">
        <v>-8.7702304052757529E-2</v>
      </c>
      <c r="G76" s="32">
        <v>-0.10031282588583962</v>
      </c>
      <c r="H76" s="32">
        <v>1.7380923956242356E-2</v>
      </c>
      <c r="I76" s="32">
        <v>-3.1609786854944845E-2</v>
      </c>
      <c r="J76" s="32">
        <v>2.9724306700417456E-2</v>
      </c>
      <c r="K76" s="44">
        <v>4.7294310075201192E-2</v>
      </c>
      <c r="L76" s="44">
        <v>2.7141103319199542E-2</v>
      </c>
      <c r="M76" s="44">
        <v>7.4515050538580846E-2</v>
      </c>
      <c r="N76" s="44">
        <v>5.1900041981194529E-2</v>
      </c>
    </row>
    <row r="77" spans="1:26" x14ac:dyDescent="0.25">
      <c r="A77" s="12">
        <v>63</v>
      </c>
      <c r="B77" s="1" t="s">
        <v>128</v>
      </c>
      <c r="C77" s="1" t="s">
        <v>129</v>
      </c>
      <c r="D77" s="3" t="s">
        <v>46</v>
      </c>
      <c r="E77" s="32">
        <v>2.641475704458518</v>
      </c>
      <c r="F77" s="32">
        <v>2.4680793221027915</v>
      </c>
      <c r="G77" s="32">
        <v>2.3409942276761924</v>
      </c>
      <c r="H77" s="32">
        <v>2.2576595717285488</v>
      </c>
      <c r="I77" s="32">
        <v>1.5</v>
      </c>
      <c r="J77" s="32">
        <v>2.199947629667002</v>
      </c>
      <c r="K77" s="44">
        <v>2.2000000000000002</v>
      </c>
      <c r="L77" s="44">
        <v>2.2000000000000002</v>
      </c>
      <c r="M77" s="44">
        <v>2.1</v>
      </c>
      <c r="N77" s="44">
        <v>2</v>
      </c>
    </row>
    <row r="78" spans="1:26" x14ac:dyDescent="0.25">
      <c r="A78" s="12">
        <f t="shared" ref="A78:A80" si="10">A77+1</f>
        <v>64</v>
      </c>
      <c r="B78" s="1" t="s">
        <v>130</v>
      </c>
      <c r="C78" s="1" t="s">
        <v>131</v>
      </c>
      <c r="D78" s="3" t="s">
        <v>46</v>
      </c>
      <c r="E78" s="32">
        <v>-1.0291253662355166</v>
      </c>
      <c r="F78" s="32">
        <v>-0.31945412672600826</v>
      </c>
      <c r="G78" s="32">
        <v>0.12830992996694723</v>
      </c>
      <c r="H78" s="32">
        <v>0.61646780356947817</v>
      </c>
      <c r="I78" s="32">
        <v>1.0706540214009137</v>
      </c>
      <c r="J78" s="32">
        <v>1.1203279636325805</v>
      </c>
      <c r="K78" s="44">
        <v>1.1027056899247989</v>
      </c>
      <c r="L78" s="44">
        <v>1.2128588966808</v>
      </c>
      <c r="M78" s="44">
        <v>1.1754849394614193</v>
      </c>
      <c r="N78" s="44">
        <v>1.1980999580187954</v>
      </c>
    </row>
    <row r="79" spans="1:26" x14ac:dyDescent="0.25">
      <c r="A79" s="12">
        <f t="shared" si="10"/>
        <v>65</v>
      </c>
      <c r="B79" s="1" t="s">
        <v>19</v>
      </c>
      <c r="C79" s="1" t="s">
        <v>20</v>
      </c>
      <c r="D79" s="3" t="s">
        <v>46</v>
      </c>
      <c r="E79" s="32">
        <v>-0.20906303408062854</v>
      </c>
      <c r="F79" s="32">
        <v>0.15165977147360366</v>
      </c>
      <c r="G79" s="32">
        <v>-0.34802501804185226</v>
      </c>
      <c r="H79" s="32">
        <v>-0.27035443748246735</v>
      </c>
      <c r="I79" s="32">
        <v>-0.73201240366638842</v>
      </c>
      <c r="J79" s="32">
        <v>0.50365526109517589</v>
      </c>
      <c r="K79" s="43">
        <v>1.3302455559372532</v>
      </c>
      <c r="L79" s="43">
        <f>L5/L74*100-100</f>
        <v>0.938252342954911</v>
      </c>
      <c r="M79" s="43">
        <f t="shared" ref="M79:R79" si="11">M5/M74*100-100</f>
        <v>0.64511133996300885</v>
      </c>
      <c r="N79" s="44">
        <f t="shared" si="11"/>
        <v>0.30394156849109777</v>
      </c>
      <c r="O79" s="40">
        <f t="shared" si="11"/>
        <v>0.20655910094886565</v>
      </c>
      <c r="P79" s="40">
        <f t="shared" si="11"/>
        <v>0.10927117949162835</v>
      </c>
      <c r="Q79" s="40">
        <f t="shared" si="11"/>
        <v>-1.0142653379617173E-2</v>
      </c>
      <c r="R79" s="40">
        <f t="shared" si="11"/>
        <v>-0.15590046292278714</v>
      </c>
    </row>
    <row r="80" spans="1:26" x14ac:dyDescent="0.25">
      <c r="A80" s="12">
        <f t="shared" si="10"/>
        <v>66</v>
      </c>
      <c r="B80" s="1" t="s">
        <v>19</v>
      </c>
      <c r="C80" s="1" t="s">
        <v>20</v>
      </c>
      <c r="D80" s="3" t="s">
        <v>133</v>
      </c>
      <c r="E80" s="34">
        <f>E5-E74</f>
        <v>-41.591000000000349</v>
      </c>
      <c r="F80" s="34">
        <f t="shared" ref="F80:N80" si="12">F5-F74</f>
        <v>30.793000000001484</v>
      </c>
      <c r="G80" s="34">
        <f t="shared" si="12"/>
        <v>-72.336999999999534</v>
      </c>
      <c r="H80" s="34">
        <f t="shared" si="12"/>
        <v>-57.817999999999302</v>
      </c>
      <c r="I80" s="34">
        <f t="shared" si="12"/>
        <v>-160.52300000000105</v>
      </c>
      <c r="J80" s="34">
        <f t="shared" si="12"/>
        <v>114.1465219290003</v>
      </c>
      <c r="K80" s="45">
        <f t="shared" si="12"/>
        <v>311.58145841361693</v>
      </c>
      <c r="L80" s="45">
        <f t="shared" si="12"/>
        <v>227.23749097567998</v>
      </c>
      <c r="M80" s="45">
        <f t="shared" si="12"/>
        <v>161.3969507733018</v>
      </c>
      <c r="N80" s="45">
        <f t="shared" si="12"/>
        <v>78.512862210067397</v>
      </c>
      <c r="O80" s="39">
        <f>O5-O74</f>
        <v>54.958170746078395</v>
      </c>
      <c r="P80" s="39">
        <f t="shared" ref="P80:R80" si="13">P5-P74</f>
        <v>29.945446295590955</v>
      </c>
      <c r="Q80" s="39">
        <f t="shared" si="13"/>
        <v>-2.8608046860608738</v>
      </c>
      <c r="R80" s="39">
        <f t="shared" si="13"/>
        <v>-45.248001699674205</v>
      </c>
    </row>
    <row r="81" spans="1:15" x14ac:dyDescent="0.25">
      <c r="A81" s="12"/>
      <c r="B81" s="17"/>
      <c r="C81" s="17"/>
      <c r="D81" s="18"/>
      <c r="E81" s="33"/>
      <c r="F81" s="19"/>
      <c r="G81" s="19"/>
      <c r="H81" s="19"/>
      <c r="I81" s="19"/>
      <c r="J81" s="19"/>
      <c r="K81" s="19"/>
      <c r="L81" s="19"/>
      <c r="M81" s="19"/>
      <c r="N81" s="19"/>
    </row>
    <row r="82" spans="1:15" x14ac:dyDescent="0.25">
      <c r="A82" s="21"/>
      <c r="M82" s="56"/>
      <c r="N82" s="56"/>
    </row>
    <row r="83" spans="1:15" x14ac:dyDescent="0.25">
      <c r="A83" s="22"/>
    </row>
    <row r="84" spans="1:15" x14ac:dyDescent="0.25">
      <c r="A84" s="22"/>
    </row>
    <row r="85" spans="1:15" x14ac:dyDescent="0.25">
      <c r="A85" s="21"/>
      <c r="O85" s="30"/>
    </row>
    <row r="86" spans="1:15" x14ac:dyDescent="0.25">
      <c r="A86" s="22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mergeCells count="1">
    <mergeCell ref="M82:N82"/>
  </mergeCell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18"/>
  <sheetViews>
    <sheetView zoomScale="85" zoomScaleNormal="85" workbookViewId="0">
      <selection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0" customWidth="1"/>
    <col min="15" max="16384" width="9.140625" style="1"/>
  </cols>
  <sheetData>
    <row r="1" spans="1:18" ht="20.25" x14ac:dyDescent="0.3">
      <c r="A1" s="2" t="s">
        <v>21</v>
      </c>
      <c r="E1" s="4" t="s">
        <v>136</v>
      </c>
      <c r="F1" s="4" t="s">
        <v>135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1"/>
      <c r="F3" s="31"/>
      <c r="G3" s="31"/>
      <c r="H3" s="31"/>
      <c r="I3" s="31"/>
      <c r="J3" s="31"/>
      <c r="K3" s="47">
        <v>23734.434255999997</v>
      </c>
      <c r="L3" s="47">
        <v>24446.467283679998</v>
      </c>
      <c r="M3" s="47">
        <v>25179.861326636859</v>
      </c>
      <c r="N3" s="47">
        <v>25910.07733028919</v>
      </c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34">
        <v>19852.409</v>
      </c>
      <c r="F5" s="34">
        <v>20334.793000000001</v>
      </c>
      <c r="G5" s="34">
        <v>20712.663</v>
      </c>
      <c r="H5" s="34">
        <v>21328.182000000001</v>
      </c>
      <c r="I5" s="34">
        <v>21768.476999999999</v>
      </c>
      <c r="J5" s="39">
        <v>22777.768</v>
      </c>
      <c r="K5" s="39">
        <f>J5*(1+K7%)</f>
        <v>23871.100864</v>
      </c>
      <c r="L5" s="39">
        <f>K5*(1+L7%)</f>
        <v>24587.23388992</v>
      </c>
      <c r="M5" s="39">
        <f>L5*(1+M7%)</f>
        <v>25324.850931204826</v>
      </c>
      <c r="N5" s="39">
        <f>M5*(1+N7%)</f>
        <v>26059.271633534616</v>
      </c>
      <c r="O5" s="39">
        <f>N5*(1+O7/100)</f>
        <v>26814.990510907119</v>
      </c>
      <c r="P5" s="39">
        <f>O5*(1+P7/100)</f>
        <v>27592.625235723423</v>
      </c>
      <c r="Q5" s="39">
        <f>P5*(1+Q7/100)</f>
        <v>28365.218742323679</v>
      </c>
      <c r="R5" s="39">
        <f>Q5*(1+R7/100)</f>
        <v>29145.262257737584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34">
        <v>21885.613999999994</v>
      </c>
      <c r="F6" s="34">
        <v>22786.587</v>
      </c>
      <c r="G6" s="34">
        <v>23618.164000000008</v>
      </c>
      <c r="H6" s="34">
        <v>24320.323999999993</v>
      </c>
      <c r="I6" s="34">
        <v>25037.680999999997</v>
      </c>
      <c r="J6" s="39">
        <v>27033.056000000004</v>
      </c>
      <c r="K6" s="39">
        <v>29194</v>
      </c>
      <c r="L6" s="39">
        <v>31005</v>
      </c>
      <c r="M6" s="39">
        <v>32813</v>
      </c>
      <c r="N6" s="39">
        <v>34625</v>
      </c>
    </row>
    <row r="7" spans="1:18" x14ac:dyDescent="0.25">
      <c r="A7" s="12">
        <v>3</v>
      </c>
      <c r="B7" s="1" t="s">
        <v>44</v>
      </c>
      <c r="C7" s="1" t="s">
        <v>45</v>
      </c>
      <c r="D7" s="3" t="s">
        <v>46</v>
      </c>
      <c r="E7" s="32">
        <v>4.0346283749703504</v>
      </c>
      <c r="F7" s="32">
        <v>2.4298512084855783</v>
      </c>
      <c r="G7" s="32">
        <v>1.8582436516565437</v>
      </c>
      <c r="H7" s="32">
        <v>2.9717038316125821</v>
      </c>
      <c r="I7" s="32">
        <v>2.0643812960710717</v>
      </c>
      <c r="J7" s="40">
        <v>4.6364796214269033</v>
      </c>
      <c r="K7" s="40">
        <v>4.8</v>
      </c>
      <c r="L7" s="40">
        <v>3.0000000000000027</v>
      </c>
      <c r="M7" s="40">
        <v>3.0000000999999665</v>
      </c>
      <c r="N7" s="40">
        <v>2.9000000999999997</v>
      </c>
      <c r="O7" s="40">
        <v>2.9</v>
      </c>
      <c r="P7" s="40">
        <v>2.8999999999999915</v>
      </c>
      <c r="Q7" s="40">
        <v>2.8</v>
      </c>
      <c r="R7" s="40">
        <v>2.75</v>
      </c>
    </row>
    <row r="8" spans="1:18" x14ac:dyDescent="0.25">
      <c r="A8" s="12">
        <v>4</v>
      </c>
      <c r="B8" s="1" t="s">
        <v>47</v>
      </c>
      <c r="C8" s="1" t="s">
        <v>48</v>
      </c>
      <c r="D8" s="3" t="s">
        <v>46</v>
      </c>
      <c r="E8" s="32">
        <v>7.7962397431442731</v>
      </c>
      <c r="F8" s="32">
        <v>4.1167362268200725</v>
      </c>
      <c r="G8" s="32">
        <v>3.6494144559692465</v>
      </c>
      <c r="H8" s="32">
        <v>2.9729660612060504</v>
      </c>
      <c r="I8" s="32">
        <v>2.9496194211886539</v>
      </c>
      <c r="J8" s="40">
        <v>7.9694880688031988</v>
      </c>
      <c r="K8" s="40">
        <v>8</v>
      </c>
      <c r="L8" s="40">
        <v>6.203196889445195</v>
      </c>
      <c r="M8" s="40">
        <v>5.831846686060449</v>
      </c>
      <c r="N8" s="40">
        <v>5.5212703309292399</v>
      </c>
    </row>
    <row r="9" spans="1:18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34">
        <v>12153.052</v>
      </c>
      <c r="F10" s="34">
        <v>12766.031000000001</v>
      </c>
      <c r="G10" s="34">
        <v>12942.432000000001</v>
      </c>
      <c r="H10" s="34">
        <v>13266.218000000001</v>
      </c>
      <c r="I10" s="34">
        <v>13453.897999999999</v>
      </c>
      <c r="J10" s="34">
        <v>14010.228999999999</v>
      </c>
      <c r="K10" s="39">
        <v>14599.896232484874</v>
      </c>
      <c r="L10" s="39">
        <v>15219.369059921453</v>
      </c>
      <c r="M10" s="39">
        <v>15770.538675204156</v>
      </c>
      <c r="N10" s="39">
        <v>16341.989874738627</v>
      </c>
    </row>
    <row r="11" spans="1:18" x14ac:dyDescent="0.25">
      <c r="A11" s="12">
        <f t="shared" ref="A11:A16" si="0">A10+1</f>
        <v>6</v>
      </c>
      <c r="B11" s="1" t="s">
        <v>51</v>
      </c>
      <c r="C11" s="1" t="s">
        <v>4</v>
      </c>
      <c r="D11" s="3" t="s">
        <v>133</v>
      </c>
      <c r="E11" s="34">
        <v>3404.4140000000002</v>
      </c>
      <c r="F11" s="34">
        <v>3460.2170000000001</v>
      </c>
      <c r="G11" s="34">
        <v>3524.556</v>
      </c>
      <c r="H11" s="34">
        <v>3590.4360000000001</v>
      </c>
      <c r="I11" s="34">
        <v>3730.5659999999998</v>
      </c>
      <c r="J11" s="34">
        <v>3884.616</v>
      </c>
      <c r="K11" s="39">
        <v>4033.576720482537</v>
      </c>
      <c r="L11" s="39">
        <v>4173.4104949702423</v>
      </c>
      <c r="M11" s="39">
        <v>4297.8529526646671</v>
      </c>
      <c r="N11" s="39">
        <v>4426.0880873225915</v>
      </c>
    </row>
    <row r="12" spans="1:18" x14ac:dyDescent="0.25">
      <c r="A12" s="12">
        <f t="shared" si="0"/>
        <v>7</v>
      </c>
      <c r="B12" s="1" t="s">
        <v>52</v>
      </c>
      <c r="C12" s="1" t="s">
        <v>5</v>
      </c>
      <c r="D12" s="3" t="s">
        <v>133</v>
      </c>
      <c r="E12" s="34">
        <v>5173.5819999999985</v>
      </c>
      <c r="F12" s="34">
        <v>4906.1419999999989</v>
      </c>
      <c r="G12" s="34">
        <v>4479.786000000001</v>
      </c>
      <c r="H12" s="34">
        <v>4585.3769999999977</v>
      </c>
      <c r="I12" s="34">
        <v>4705.9309999999987</v>
      </c>
      <c r="J12" s="34">
        <v>5377.7370000000019</v>
      </c>
      <c r="K12" s="39">
        <v>5737.9809444529355</v>
      </c>
      <c r="L12" s="39">
        <v>5944.403821836012</v>
      </c>
      <c r="M12" s="39">
        <v>6268.2087934323772</v>
      </c>
      <c r="N12" s="39">
        <v>6592.1159689715269</v>
      </c>
    </row>
    <row r="13" spans="1:18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34">
        <v>4934.6409999999996</v>
      </c>
      <c r="F13" s="34">
        <v>4637.0050000000001</v>
      </c>
      <c r="G13" s="34">
        <v>4639.71</v>
      </c>
      <c r="H13" s="34">
        <v>4617.2179999999998</v>
      </c>
      <c r="I13" s="34">
        <v>4231.1980000000003</v>
      </c>
      <c r="J13" s="34">
        <v>4785.424</v>
      </c>
      <c r="K13" s="39">
        <v>5461.7486896852606</v>
      </c>
      <c r="L13" s="39">
        <v>5807.2729003195991</v>
      </c>
      <c r="M13" s="39">
        <v>6194.8998053074984</v>
      </c>
      <c r="N13" s="39">
        <v>6508.7362444376777</v>
      </c>
    </row>
    <row r="14" spans="1:18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34">
        <v>238.94099999999889</v>
      </c>
      <c r="F14" s="34">
        <v>269.13699999999881</v>
      </c>
      <c r="G14" s="34">
        <v>-159.92399999999907</v>
      </c>
      <c r="H14" s="34">
        <v>-31.841000000002168</v>
      </c>
      <c r="I14" s="34">
        <v>474.73299999999836</v>
      </c>
      <c r="J14" s="34">
        <v>592.31300000000192</v>
      </c>
      <c r="K14" s="39">
        <v>276.23225476767476</v>
      </c>
      <c r="L14" s="39">
        <v>137.13092151641285</v>
      </c>
      <c r="M14" s="39">
        <v>73.308988124878539</v>
      </c>
      <c r="N14" s="39">
        <v>83.379724533849412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34">
        <v>11839.004000000001</v>
      </c>
      <c r="F15" s="34">
        <v>11966.596</v>
      </c>
      <c r="G15" s="34">
        <v>12682.316999999999</v>
      </c>
      <c r="H15" s="34">
        <v>13077.263000000001</v>
      </c>
      <c r="I15" s="34">
        <v>13652.894</v>
      </c>
      <c r="J15" s="34">
        <v>14504.56</v>
      </c>
      <c r="K15" s="39">
        <v>15222.834322365601</v>
      </c>
      <c r="L15" s="39">
        <v>15841.429838746464</v>
      </c>
      <c r="M15" s="39">
        <v>16478.94271744672</v>
      </c>
      <c r="N15" s="39">
        <v>17137.892029221501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34">
        <v>12717.643</v>
      </c>
      <c r="F16" s="34">
        <v>12764.192999999999</v>
      </c>
      <c r="G16" s="34">
        <v>12916.428</v>
      </c>
      <c r="H16" s="34">
        <v>13191.111999999999</v>
      </c>
      <c r="I16" s="34">
        <v>13774.812</v>
      </c>
      <c r="J16" s="34">
        <v>14999.374</v>
      </c>
      <c r="K16" s="39">
        <v>15859.853963785947</v>
      </c>
      <c r="L16" s="39">
        <v>16732.145931794174</v>
      </c>
      <c r="M16" s="39">
        <v>17635.681812111059</v>
      </c>
      <c r="N16" s="39">
        <v>18588.008629965057</v>
      </c>
    </row>
    <row r="17" spans="1:14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46</v>
      </c>
      <c r="E18" s="32">
        <v>3.1551785749147188</v>
      </c>
      <c r="F18" s="32">
        <v>5.0438276739044774</v>
      </c>
      <c r="G18" s="32">
        <v>1.3817998718630653</v>
      </c>
      <c r="H18" s="32">
        <v>2.5017400130052936</v>
      </c>
      <c r="I18" s="32">
        <v>1.4147212114258734</v>
      </c>
      <c r="J18" s="32">
        <v>4.1350915548787448</v>
      </c>
      <c r="K18" s="40">
        <v>4.208833649220689</v>
      </c>
      <c r="L18" s="40">
        <v>4.2429947279916114</v>
      </c>
      <c r="M18" s="40">
        <v>3.6215010826838201</v>
      </c>
      <c r="N18" s="40">
        <v>3.6235363376202034</v>
      </c>
    </row>
    <row r="19" spans="1:14" x14ac:dyDescent="0.25">
      <c r="A19" s="12">
        <f t="shared" ref="A19:A24" si="1">A18+1</f>
        <v>13</v>
      </c>
      <c r="B19" s="1" t="s">
        <v>51</v>
      </c>
      <c r="C19" s="1" t="s">
        <v>4</v>
      </c>
      <c r="D19" s="3" t="s">
        <v>46</v>
      </c>
      <c r="E19" s="32">
        <v>0.28783586374179215</v>
      </c>
      <c r="F19" s="32">
        <v>1.639136720739609</v>
      </c>
      <c r="G19" s="32">
        <v>1.8593920554693444</v>
      </c>
      <c r="H19" s="32">
        <v>1.8691716062959385</v>
      </c>
      <c r="I19" s="32">
        <v>3.9028686209696906</v>
      </c>
      <c r="J19" s="32">
        <v>4.12940020361523</v>
      </c>
      <c r="K19" s="40">
        <v>3.8346318009949254</v>
      </c>
      <c r="L19" s="40">
        <v>3.4667438895516378</v>
      </c>
      <c r="M19" s="40">
        <v>2.9817928968262741</v>
      </c>
      <c r="N19" s="40">
        <v>2.9837022362158461</v>
      </c>
    </row>
    <row r="20" spans="1:14" x14ac:dyDescent="0.25">
      <c r="A20" s="12">
        <f t="shared" si="1"/>
        <v>14</v>
      </c>
      <c r="B20" s="1" t="s">
        <v>52</v>
      </c>
      <c r="C20" s="1" t="s">
        <v>5</v>
      </c>
      <c r="D20" s="3" t="s">
        <v>46</v>
      </c>
      <c r="E20" s="32">
        <v>-0.32356037404615012</v>
      </c>
      <c r="F20" s="32">
        <v>-5.1693391541875577</v>
      </c>
      <c r="G20" s="32">
        <v>-8.6902498949275824</v>
      </c>
      <c r="H20" s="32">
        <v>2.3570545557309419</v>
      </c>
      <c r="I20" s="32">
        <v>2.6290968005466375</v>
      </c>
      <c r="J20" s="32">
        <v>14.275729924641967</v>
      </c>
      <c r="K20" s="40">
        <v>6.6988018278494099</v>
      </c>
      <c r="L20" s="40">
        <v>3.5974827971959611</v>
      </c>
      <c r="M20" s="40">
        <v>5.4472236628155812</v>
      </c>
      <c r="N20" s="40">
        <v>5.1674598950585127</v>
      </c>
    </row>
    <row r="21" spans="1:14" x14ac:dyDescent="0.25">
      <c r="A21" s="12">
        <f t="shared" si="1"/>
        <v>15</v>
      </c>
      <c r="B21" s="1" t="s">
        <v>53</v>
      </c>
      <c r="C21" s="1" t="s">
        <v>6</v>
      </c>
      <c r="D21" s="3" t="s">
        <v>46</v>
      </c>
      <c r="E21" s="32">
        <v>14.380228466500355</v>
      </c>
      <c r="F21" s="32">
        <v>-6.0315633903256449</v>
      </c>
      <c r="G21" s="32">
        <v>5.8335067570558508E-2</v>
      </c>
      <c r="H21" s="32">
        <v>-0.48477167754019668</v>
      </c>
      <c r="I21" s="32">
        <v>-8.3604456189852794</v>
      </c>
      <c r="J21" s="32">
        <v>13.098559793231136</v>
      </c>
      <c r="K21" s="40">
        <v>14.133014957196277</v>
      </c>
      <c r="L21" s="40">
        <v>6.3262561180611465</v>
      </c>
      <c r="M21" s="40">
        <v>6.6748525795398139</v>
      </c>
      <c r="N21" s="40">
        <v>5.0660454404976685</v>
      </c>
    </row>
    <row r="22" spans="1:14" x14ac:dyDescent="0.25">
      <c r="A22" s="12">
        <f t="shared" si="1"/>
        <v>16</v>
      </c>
      <c r="B22" s="1" t="s">
        <v>54</v>
      </c>
      <c r="C22" s="1" t="s">
        <v>57</v>
      </c>
      <c r="D22" s="3" t="s">
        <v>58</v>
      </c>
      <c r="E22" s="32" t="s">
        <v>58</v>
      </c>
      <c r="F22" s="32" t="s">
        <v>58</v>
      </c>
      <c r="G22" s="32" t="s">
        <v>58</v>
      </c>
      <c r="H22" s="32" t="s">
        <v>58</v>
      </c>
      <c r="I22" s="32" t="s">
        <v>58</v>
      </c>
      <c r="J22" s="32" t="s">
        <v>58</v>
      </c>
      <c r="K22" s="40" t="s">
        <v>58</v>
      </c>
      <c r="L22" s="40" t="s">
        <v>58</v>
      </c>
      <c r="M22" s="40" t="s">
        <v>58</v>
      </c>
      <c r="N22" s="40" t="s">
        <v>58</v>
      </c>
    </row>
    <row r="23" spans="1:14" x14ac:dyDescent="0.25">
      <c r="A23" s="12">
        <f t="shared" si="1"/>
        <v>17</v>
      </c>
      <c r="B23" s="1" t="s">
        <v>8</v>
      </c>
      <c r="C23" s="1" t="s">
        <v>9</v>
      </c>
      <c r="D23" s="3" t="s">
        <v>46</v>
      </c>
      <c r="E23" s="32">
        <v>9.7791093735786649</v>
      </c>
      <c r="F23" s="32">
        <v>1.0777257951766872</v>
      </c>
      <c r="G23" s="32">
        <v>5.9809907512545779</v>
      </c>
      <c r="H23" s="32">
        <v>3.1141470442664465</v>
      </c>
      <c r="I23" s="32">
        <v>4.4017696975276799</v>
      </c>
      <c r="J23" s="32">
        <v>6.2379888102844561</v>
      </c>
      <c r="K23" s="40">
        <v>4.952058679240201</v>
      </c>
      <c r="L23" s="40">
        <v>4.0636027646442585</v>
      </c>
      <c r="M23" s="40">
        <v>4.0243392496109642</v>
      </c>
      <c r="N23" s="40">
        <v>3.9987353744311172</v>
      </c>
    </row>
    <row r="24" spans="1:14" x14ac:dyDescent="0.25">
      <c r="A24" s="12">
        <f t="shared" si="1"/>
        <v>18</v>
      </c>
      <c r="B24" s="1" t="s">
        <v>10</v>
      </c>
      <c r="C24" s="1" t="s">
        <v>11</v>
      </c>
      <c r="D24" s="3" t="s">
        <v>46</v>
      </c>
      <c r="E24" s="32">
        <v>5.3811348552625926</v>
      </c>
      <c r="F24" s="32">
        <v>0.36602694382912304</v>
      </c>
      <c r="G24" s="32">
        <v>1.19267234520819</v>
      </c>
      <c r="H24" s="32">
        <v>2.1266251009954162</v>
      </c>
      <c r="I24" s="32">
        <v>4.4249491627392779</v>
      </c>
      <c r="J24" s="32">
        <v>8.8898636148355479</v>
      </c>
      <c r="K24" s="40">
        <v>5.7367725065455843</v>
      </c>
      <c r="L24" s="40">
        <v>5.4999999999999938</v>
      </c>
      <c r="M24" s="40">
        <v>5.4000000000000048</v>
      </c>
      <c r="N24" s="40">
        <v>5.4000000000000048</v>
      </c>
    </row>
    <row r="25" spans="1:14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34">
        <v>13331.181</v>
      </c>
      <c r="F26" s="34">
        <v>14039.43</v>
      </c>
      <c r="G26" s="34">
        <v>14468.681</v>
      </c>
      <c r="H26" s="34">
        <v>14678.594999999999</v>
      </c>
      <c r="I26" s="34">
        <v>15045.034</v>
      </c>
      <c r="J26" s="34">
        <v>16151.556</v>
      </c>
      <c r="K26" s="39">
        <v>17252.131826895744</v>
      </c>
      <c r="L26" s="39">
        <v>18433.742342546517</v>
      </c>
      <c r="M26" s="39">
        <v>19521.549572524331</v>
      </c>
      <c r="N26" s="39">
        <v>20653.727335265263</v>
      </c>
    </row>
    <row r="27" spans="1:14" x14ac:dyDescent="0.25">
      <c r="A27" s="12">
        <f t="shared" ref="A27:A32" si="2">A26+1</f>
        <v>20</v>
      </c>
      <c r="B27" s="1" t="s">
        <v>51</v>
      </c>
      <c r="C27" s="1" t="s">
        <v>4</v>
      </c>
      <c r="D27" s="3" t="s">
        <v>133</v>
      </c>
      <c r="E27" s="34">
        <v>3799.1370000000002</v>
      </c>
      <c r="F27" s="34">
        <v>4021.8020000000001</v>
      </c>
      <c r="G27" s="34">
        <v>4135.5950000000003</v>
      </c>
      <c r="H27" s="34">
        <v>4358.3909999999996</v>
      </c>
      <c r="I27" s="34">
        <v>4514.4110000000001</v>
      </c>
      <c r="J27" s="34">
        <v>4836.5209999999997</v>
      </c>
      <c r="K27" s="39">
        <v>5228.5166302709758</v>
      </c>
      <c r="L27" s="39">
        <v>5564.0272258618743</v>
      </c>
      <c r="M27" s="39">
        <v>5879.3810038332185</v>
      </c>
      <c r="N27" s="39">
        <v>6194.6784459626133</v>
      </c>
    </row>
    <row r="28" spans="1:14" x14ac:dyDescent="0.25">
      <c r="A28" s="12">
        <f t="shared" si="2"/>
        <v>21</v>
      </c>
      <c r="B28" s="1" t="s">
        <v>52</v>
      </c>
      <c r="C28" s="1" t="s">
        <v>5</v>
      </c>
      <c r="D28" s="3" t="s">
        <v>133</v>
      </c>
      <c r="E28" s="34">
        <v>5728.5130000000008</v>
      </c>
      <c r="F28" s="34">
        <v>5534.2219999999998</v>
      </c>
      <c r="G28" s="34">
        <v>5355.2750000000005</v>
      </c>
      <c r="H28" s="34">
        <v>5405.6229999999996</v>
      </c>
      <c r="I28" s="34">
        <v>5189.2389999999996</v>
      </c>
      <c r="J28" s="34">
        <v>6020.4350000000004</v>
      </c>
      <c r="K28" s="39">
        <v>6369.3449955180731</v>
      </c>
      <c r="L28" s="39">
        <v>6789.8598748608338</v>
      </c>
      <c r="M28" s="39">
        <v>7432.7094235516142</v>
      </c>
      <c r="N28" s="39">
        <v>8079.6490963723245</v>
      </c>
    </row>
    <row r="29" spans="1:14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34">
        <v>5551.2340000000004</v>
      </c>
      <c r="F29" s="34">
        <v>5291.0259999999998</v>
      </c>
      <c r="G29" s="34">
        <v>5337.31</v>
      </c>
      <c r="H29" s="34">
        <v>5384.46</v>
      </c>
      <c r="I29" s="34">
        <v>4915.1469999999999</v>
      </c>
      <c r="J29" s="34">
        <v>5650.6850000000004</v>
      </c>
      <c r="K29" s="39">
        <v>6626.1809563275492</v>
      </c>
      <c r="L29" s="39">
        <v>7198.6677555634978</v>
      </c>
      <c r="M29" s="39">
        <v>7839.7515125113205</v>
      </c>
      <c r="N29" s="39">
        <v>8396.57365946561</v>
      </c>
    </row>
    <row r="30" spans="1:14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34">
        <v>177.279</v>
      </c>
      <c r="F30" s="34">
        <v>243.196</v>
      </c>
      <c r="G30" s="34">
        <v>17.965</v>
      </c>
      <c r="H30" s="34">
        <v>21.163</v>
      </c>
      <c r="I30" s="34">
        <v>274.09199999999998</v>
      </c>
      <c r="J30" s="34">
        <v>369.75</v>
      </c>
      <c r="K30" s="39">
        <v>-256.83596080947632</v>
      </c>
      <c r="L30" s="39">
        <v>-408.80788070266374</v>
      </c>
      <c r="M30" s="39">
        <v>-407.04208895970578</v>
      </c>
      <c r="N30" s="39">
        <v>-316.92456309328531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34">
        <v>13417.956</v>
      </c>
      <c r="F31" s="34">
        <v>13741.264999999999</v>
      </c>
      <c r="G31" s="34">
        <v>14345.879000000001</v>
      </c>
      <c r="H31" s="34">
        <v>14694.901</v>
      </c>
      <c r="I31" s="34">
        <v>15017.346</v>
      </c>
      <c r="J31" s="34">
        <v>16515.699000000001</v>
      </c>
      <c r="K31" s="39">
        <v>17888.24022115122</v>
      </c>
      <c r="L31" s="39">
        <v>19192.21680992917</v>
      </c>
      <c r="M31" s="39">
        <v>20583.478602321913</v>
      </c>
      <c r="N31" s="39">
        <v>22070.160723198336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34">
        <v>14391.173000000001</v>
      </c>
      <c r="F32" s="34">
        <v>14550.132</v>
      </c>
      <c r="G32" s="34">
        <v>14687.266</v>
      </c>
      <c r="H32" s="34">
        <v>14817.186</v>
      </c>
      <c r="I32" s="34">
        <v>14728.349</v>
      </c>
      <c r="J32" s="34">
        <v>16491.154999999999</v>
      </c>
      <c r="K32" s="39">
        <v>17698.773271742593</v>
      </c>
      <c r="L32" s="39">
        <v>19139.010946730647</v>
      </c>
      <c r="M32" s="39">
        <v>20777.693063989725</v>
      </c>
      <c r="N32" s="39">
        <v>22556.679144128528</v>
      </c>
    </row>
    <row r="33" spans="1:14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</row>
    <row r="34" spans="1:14" x14ac:dyDescent="0.25">
      <c r="A34" s="12">
        <f>A32+1</f>
        <v>26</v>
      </c>
      <c r="B34" s="1" t="s">
        <v>63</v>
      </c>
      <c r="C34" s="1" t="s">
        <v>64</v>
      </c>
      <c r="D34" s="3" t="s">
        <v>46</v>
      </c>
      <c r="E34" s="32">
        <v>3.615730095767745</v>
      </c>
      <c r="F34" s="32">
        <v>1.6468685626624762</v>
      </c>
      <c r="G34" s="32">
        <v>1.7584937066441881</v>
      </c>
      <c r="H34" s="32">
        <v>1.2258023772631077E-3</v>
      </c>
      <c r="I34" s="32">
        <v>0.86733306357842821</v>
      </c>
      <c r="J34" s="32">
        <v>3.1853216578339385</v>
      </c>
      <c r="K34" s="40">
        <v>3.0921695185186309</v>
      </c>
      <c r="L34" s="40">
        <v>3.1098998926652115</v>
      </c>
      <c r="M34" s="40">
        <v>2.7493656148651837</v>
      </c>
      <c r="N34" s="40">
        <v>2.5473957515858388</v>
      </c>
    </row>
    <row r="35" spans="1:14" x14ac:dyDescent="0.25">
      <c r="A35" s="12">
        <f t="shared" ref="A35:A41" si="3">A34+1</f>
        <v>27</v>
      </c>
      <c r="B35" s="17" t="s">
        <v>65</v>
      </c>
      <c r="C35" s="17" t="s">
        <v>66</v>
      </c>
      <c r="D35" s="18" t="s">
        <v>46</v>
      </c>
      <c r="E35" s="32">
        <v>3.3479370757350466</v>
      </c>
      <c r="F35" s="32">
        <v>0.25598594291578536</v>
      </c>
      <c r="G35" s="32">
        <v>1.6528287750360136</v>
      </c>
      <c r="H35" s="32">
        <v>-1.025273903482983</v>
      </c>
      <c r="I35" s="32">
        <v>1.0666066799767293</v>
      </c>
      <c r="J35" s="32">
        <v>3.0917924613676604</v>
      </c>
      <c r="K35" s="40">
        <v>2.5</v>
      </c>
      <c r="L35" s="40">
        <v>2.5</v>
      </c>
      <c r="M35" s="40">
        <v>2.1999999999999997</v>
      </c>
      <c r="N35" s="40">
        <v>2.1</v>
      </c>
    </row>
    <row r="36" spans="1:14" x14ac:dyDescent="0.25">
      <c r="A36" s="12">
        <f t="shared" si="3"/>
        <v>28</v>
      </c>
      <c r="B36" s="17" t="s">
        <v>67</v>
      </c>
      <c r="C36" s="17" t="s">
        <v>68</v>
      </c>
      <c r="D36" s="18" t="s">
        <v>46</v>
      </c>
      <c r="E36" s="32">
        <v>2.4438745014633696</v>
      </c>
      <c r="F36" s="32">
        <v>4.1537145317375206</v>
      </c>
      <c r="G36" s="32">
        <v>0.95230421276566801</v>
      </c>
      <c r="H36" s="32">
        <v>3.4535535607119812</v>
      </c>
      <c r="I36" s="32">
        <v>-0.3109704235796471</v>
      </c>
      <c r="J36" s="32">
        <v>2.886552567074105</v>
      </c>
      <c r="K36" s="40">
        <v>4.112575175595321</v>
      </c>
      <c r="L36" s="40">
        <v>2.8513438880395134</v>
      </c>
      <c r="M36" s="40">
        <v>2.6081623878387061</v>
      </c>
      <c r="N36" s="40">
        <v>2.3101361235486322</v>
      </c>
    </row>
    <row r="37" spans="1:14" x14ac:dyDescent="0.25">
      <c r="A37" s="12">
        <f t="shared" si="3"/>
        <v>29</v>
      </c>
      <c r="B37" s="17" t="s">
        <v>69</v>
      </c>
      <c r="C37" s="17" t="s">
        <v>70</v>
      </c>
      <c r="D37" s="18" t="s">
        <v>46</v>
      </c>
      <c r="E37" s="32">
        <v>12.450885410730123</v>
      </c>
      <c r="F37" s="32">
        <v>1.8745952826640746</v>
      </c>
      <c r="G37" s="32">
        <v>5.976127700302186</v>
      </c>
      <c r="H37" s="32">
        <v>-1.3842694351583162</v>
      </c>
      <c r="I37" s="32">
        <v>-6.4621436501294625</v>
      </c>
      <c r="J37" s="32">
        <v>1.5243445889527152</v>
      </c>
      <c r="K37" s="40">
        <v>-0.84665758508032241</v>
      </c>
      <c r="L37" s="40">
        <v>2.9003460999567494</v>
      </c>
      <c r="M37" s="40">
        <v>3.8128689863678176</v>
      </c>
      <c r="N37" s="40">
        <v>3.3627273728021265</v>
      </c>
    </row>
    <row r="38" spans="1:14" x14ac:dyDescent="0.25">
      <c r="A38" s="12">
        <f t="shared" si="3"/>
        <v>30</v>
      </c>
      <c r="B38" s="17" t="s">
        <v>71</v>
      </c>
      <c r="C38" s="17" t="s">
        <v>72</v>
      </c>
      <c r="D38" s="18" t="s">
        <v>46</v>
      </c>
      <c r="E38" s="32">
        <v>7.7958214475638812</v>
      </c>
      <c r="F38" s="32">
        <v>1.4304517683945193</v>
      </c>
      <c r="G38" s="32">
        <v>0.81595312179752</v>
      </c>
      <c r="H38" s="32">
        <v>1.3748403260851063</v>
      </c>
      <c r="I38" s="32">
        <v>-0.38806251435261174</v>
      </c>
      <c r="J38" s="32">
        <v>1.6500302852650179</v>
      </c>
      <c r="K38" s="40">
        <v>2.742683362364875</v>
      </c>
      <c r="L38" s="40">
        <v>2.1758632714331232</v>
      </c>
      <c r="M38" s="40">
        <v>2.0911548237711304</v>
      </c>
      <c r="N38" s="40">
        <v>1.9383074408450667</v>
      </c>
    </row>
    <row r="39" spans="1:14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32">
        <v>6.8347340501348839</v>
      </c>
      <c r="F39" s="32">
        <v>21.791338677231238</v>
      </c>
      <c r="G39" s="32">
        <v>-112.43170103376779</v>
      </c>
      <c r="H39" s="32">
        <v>491.66646604843095</v>
      </c>
      <c r="I39" s="32">
        <v>-186.86731637345656</v>
      </c>
      <c r="J39" s="32">
        <v>8.1209816333200848</v>
      </c>
      <c r="K39" s="40">
        <v>-248.94451848765851</v>
      </c>
      <c r="L39" s="40">
        <v>220.62872046505663</v>
      </c>
      <c r="M39" s="40">
        <v>86.250835092479889</v>
      </c>
      <c r="N39" s="40">
        <v>-31.543711245822568</v>
      </c>
    </row>
    <row r="40" spans="1:14" x14ac:dyDescent="0.25">
      <c r="A40" s="12">
        <f t="shared" si="3"/>
        <v>32</v>
      </c>
      <c r="B40" s="17" t="s">
        <v>75</v>
      </c>
      <c r="C40" s="17" t="s">
        <v>76</v>
      </c>
      <c r="D40" s="18" t="s">
        <v>46</v>
      </c>
      <c r="E40" s="32">
        <v>4.1257903257970128</v>
      </c>
      <c r="F40" s="32">
        <v>1.3175990676802343</v>
      </c>
      <c r="G40" s="32">
        <v>-1.4917796299592112</v>
      </c>
      <c r="H40" s="32">
        <v>-0.66066522170983433</v>
      </c>
      <c r="I40" s="32">
        <v>-2.1144327116140715</v>
      </c>
      <c r="J40" s="32">
        <v>3.5199209542290788</v>
      </c>
      <c r="K40" s="40">
        <v>3.2</v>
      </c>
      <c r="L40" s="40">
        <v>3.1</v>
      </c>
      <c r="M40" s="40">
        <v>3.1</v>
      </c>
      <c r="N40" s="40">
        <v>3.1</v>
      </c>
    </row>
    <row r="41" spans="1:14" x14ac:dyDescent="0.25">
      <c r="A41" s="12">
        <f t="shared" si="3"/>
        <v>33</v>
      </c>
      <c r="B41" s="17" t="s">
        <v>77</v>
      </c>
      <c r="C41" s="17" t="s">
        <v>78</v>
      </c>
      <c r="D41" s="18" t="s">
        <v>46</v>
      </c>
      <c r="E41" s="32">
        <v>7.1164605325228649</v>
      </c>
      <c r="F41" s="32">
        <v>0.73583871200671069</v>
      </c>
      <c r="G41" s="32">
        <v>-0.24723052732036876</v>
      </c>
      <c r="H41" s="32">
        <v>-1.2161855976863762</v>
      </c>
      <c r="I41" s="32">
        <v>-4.811592432118232</v>
      </c>
      <c r="J41" s="32">
        <v>2.8275653681425013</v>
      </c>
      <c r="K41" s="40">
        <v>1.5</v>
      </c>
      <c r="L41" s="40">
        <v>2.5</v>
      </c>
      <c r="M41" s="40">
        <v>3</v>
      </c>
      <c r="N41" s="40">
        <v>3</v>
      </c>
    </row>
    <row r="42" spans="1:14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46</v>
      </c>
      <c r="E43" s="32">
        <v>1.9479731718604376</v>
      </c>
      <c r="F43" s="32">
        <v>3.0876806940658992</v>
      </c>
      <c r="G43" s="32">
        <v>0.86748362769170706</v>
      </c>
      <c r="H43" s="32">
        <v>1.5632272875776558</v>
      </c>
      <c r="I43" s="32">
        <v>0.87996248344090888</v>
      </c>
      <c r="J43" s="32">
        <v>2.555672590232196</v>
      </c>
      <c r="K43" s="40">
        <v>2.5887840831677442</v>
      </c>
      <c r="L43" s="40">
        <v>2.6100172464822022</v>
      </c>
      <c r="M43" s="40">
        <v>2.2545982161220173</v>
      </c>
      <c r="N43" s="40">
        <v>2.2694771512897645</v>
      </c>
    </row>
    <row r="44" spans="1:14" x14ac:dyDescent="0.25">
      <c r="A44" s="12">
        <f t="shared" ref="A44:A49" si="4">A43+1</f>
        <v>35</v>
      </c>
      <c r="B44" s="1" t="s">
        <v>51</v>
      </c>
      <c r="C44" s="1" t="s">
        <v>4</v>
      </c>
      <c r="D44" s="3" t="s">
        <v>46</v>
      </c>
      <c r="E44" s="32">
        <v>5.1203980023374424E-2</v>
      </c>
      <c r="F44" s="32">
        <v>0.2810893126370726</v>
      </c>
      <c r="G44" s="32">
        <v>0.31639859820554667</v>
      </c>
      <c r="H44" s="32">
        <v>0.31806629596590152</v>
      </c>
      <c r="I44" s="32">
        <v>0.65701802432105605</v>
      </c>
      <c r="J44" s="32">
        <v>0.70767468022682833</v>
      </c>
      <c r="K44" s="40">
        <v>0.65397417553176029</v>
      </c>
      <c r="L44" s="40">
        <v>0.58915992258107464</v>
      </c>
      <c r="M44" s="40">
        <v>0.50904065708299906</v>
      </c>
      <c r="N44" s="40">
        <v>0.5092765722354049</v>
      </c>
    </row>
    <row r="45" spans="1:14" x14ac:dyDescent="0.25">
      <c r="A45" s="12">
        <f t="shared" si="4"/>
        <v>36</v>
      </c>
      <c r="B45" s="1" t="s">
        <v>52</v>
      </c>
      <c r="C45" s="1" t="s">
        <v>5</v>
      </c>
      <c r="D45" s="3" t="s">
        <v>46</v>
      </c>
      <c r="E45" s="32">
        <v>-8.8007331952985324E-2</v>
      </c>
      <c r="F45" s="32">
        <v>-1.3471412965549896</v>
      </c>
      <c r="G45" s="32">
        <v>-2.0966822725955336</v>
      </c>
      <c r="H45" s="32">
        <v>0.50978959103422317</v>
      </c>
      <c r="I45" s="32">
        <v>0.56523336119319112</v>
      </c>
      <c r="J45" s="32">
        <v>3.0861414879874358</v>
      </c>
      <c r="K45" s="40">
        <v>1.5815594594384053</v>
      </c>
      <c r="L45" s="40">
        <v>0.8697189709963018</v>
      </c>
      <c r="M45" s="40">
        <v>1.3245470923830844</v>
      </c>
      <c r="N45" s="40">
        <v>1.2863739451833265</v>
      </c>
    </row>
    <row r="46" spans="1:14" x14ac:dyDescent="0.25">
      <c r="A46" s="12">
        <f t="shared" si="4"/>
        <v>37</v>
      </c>
      <c r="B46" s="1" t="s">
        <v>53</v>
      </c>
      <c r="C46" s="1" t="s">
        <v>6</v>
      </c>
      <c r="D46" s="3" t="s">
        <v>46</v>
      </c>
      <c r="E46" s="32">
        <v>3.2511356870883903</v>
      </c>
      <c r="F46" s="32">
        <v>-1.499243744172303</v>
      </c>
      <c r="G46" s="32">
        <v>1.3302323756135256E-2</v>
      </c>
      <c r="H46" s="32">
        <v>-0.10859057572655036</v>
      </c>
      <c r="I46" s="32">
        <v>-1.8099057856876868</v>
      </c>
      <c r="J46" s="32">
        <v>2.5460026440986199</v>
      </c>
      <c r="K46" s="40">
        <v>2.9692316195566684</v>
      </c>
      <c r="L46" s="40">
        <v>1.4557929079223413</v>
      </c>
      <c r="M46" s="40">
        <v>1.5856152158503161</v>
      </c>
      <c r="N46" s="40">
        <v>1.2463787431513125</v>
      </c>
    </row>
    <row r="47" spans="1:14" x14ac:dyDescent="0.25">
      <c r="A47" s="12">
        <f t="shared" si="4"/>
        <v>38</v>
      </c>
      <c r="B47" s="1" t="s">
        <v>54</v>
      </c>
      <c r="C47" s="1" t="s">
        <v>57</v>
      </c>
      <c r="D47" s="3" t="s">
        <v>46</v>
      </c>
      <c r="E47" s="32">
        <v>-3.3391430190413756</v>
      </c>
      <c r="F47" s="32">
        <v>0.1521024476173134</v>
      </c>
      <c r="G47" s="32">
        <v>-2.1099845963516688</v>
      </c>
      <c r="H47" s="32">
        <v>0.61838016676077356</v>
      </c>
      <c r="I47" s="32">
        <v>2.375139146880878</v>
      </c>
      <c r="J47" s="32">
        <v>0.54013884388881594</v>
      </c>
      <c r="K47" s="40">
        <v>-1.3876721601182631</v>
      </c>
      <c r="L47" s="40">
        <v>-0.58607393692603948</v>
      </c>
      <c r="M47" s="40">
        <v>-0.26106812346723163</v>
      </c>
      <c r="N47" s="40">
        <v>3.999520203201401E-2</v>
      </c>
    </row>
    <row r="48" spans="1:14" x14ac:dyDescent="0.25">
      <c r="A48" s="12">
        <f t="shared" si="4"/>
        <v>39</v>
      </c>
      <c r="B48" s="1" t="s">
        <v>8</v>
      </c>
      <c r="C48" s="1" t="s">
        <v>9</v>
      </c>
      <c r="D48" s="3" t="s">
        <v>46</v>
      </c>
      <c r="E48" s="32">
        <v>5.5266183400173752</v>
      </c>
      <c r="F48" s="32">
        <v>0.64270285787483072</v>
      </c>
      <c r="G48" s="32">
        <v>3.5196866769187198</v>
      </c>
      <c r="H48" s="32">
        <v>1.9067852356792603</v>
      </c>
      <c r="I48" s="32">
        <v>2.6989220178259905</v>
      </c>
      <c r="J48" s="32">
        <v>3.9123821110682155</v>
      </c>
      <c r="K48" s="40">
        <v>3.1534008176990902</v>
      </c>
      <c r="L48" s="40">
        <v>2.6063208825990212</v>
      </c>
      <c r="M48" s="40">
        <v>2.6077914297492293</v>
      </c>
      <c r="N48" s="40">
        <v>2.6169695822657468</v>
      </c>
    </row>
    <row r="49" spans="1:26" x14ac:dyDescent="0.25">
      <c r="A49" s="12">
        <f t="shared" si="4"/>
        <v>40</v>
      </c>
      <c r="B49" s="1" t="s">
        <v>10</v>
      </c>
      <c r="C49" s="1" t="s">
        <v>11</v>
      </c>
      <c r="D49" s="3" t="s">
        <v>46</v>
      </c>
      <c r="E49" s="32">
        <v>-3.403159784977865</v>
      </c>
      <c r="F49" s="32">
        <v>-0.23448035953721713</v>
      </c>
      <c r="G49" s="32">
        <v>-0.74864297856388395</v>
      </c>
      <c r="H49" s="32">
        <v>-1.3261645786444729</v>
      </c>
      <c r="I49" s="32">
        <v>-2.7367545907100794</v>
      </c>
      <c r="J49" s="32">
        <v>-5.6253912480877784</v>
      </c>
      <c r="K49" s="40">
        <v>-3.7777185358369865</v>
      </c>
      <c r="L49" s="40">
        <v>-3.6752170226586056</v>
      </c>
      <c r="M49" s="40">
        <v>-3.6959772953373471</v>
      </c>
      <c r="N49" s="40">
        <v>-3.7820971509742405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</row>
    <row r="51" spans="1:26" x14ac:dyDescent="0.25">
      <c r="A51" s="12">
        <f>A49+1</f>
        <v>41</v>
      </c>
      <c r="B51" s="1" t="s">
        <v>83</v>
      </c>
      <c r="C51" s="1" t="s">
        <v>84</v>
      </c>
      <c r="D51" s="3" t="s">
        <v>46</v>
      </c>
      <c r="E51" s="32">
        <v>2.2675736961451198</v>
      </c>
      <c r="F51" s="32">
        <v>-5.5432372505537231E-2</v>
      </c>
      <c r="G51" s="32">
        <v>0.61009428729894566</v>
      </c>
      <c r="H51" s="32">
        <v>0.16538037486217849</v>
      </c>
      <c r="I51" s="32">
        <v>0.1651073197578512</v>
      </c>
      <c r="J51" s="32">
        <v>2.9120879120879239</v>
      </c>
      <c r="K51" s="40">
        <v>2.5</v>
      </c>
      <c r="L51" s="40">
        <v>2.5</v>
      </c>
      <c r="M51" s="40">
        <v>2.1999999999999997</v>
      </c>
      <c r="N51" s="40">
        <v>2.1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</row>
    <row r="53" spans="1:26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10403.288</v>
      </c>
      <c r="J53" s="26">
        <v>11208.482</v>
      </c>
      <c r="K53" s="41">
        <v>11987.935052172485</v>
      </c>
      <c r="L53" s="41">
        <v>12735.152774444156</v>
      </c>
      <c r="M53" s="41">
        <v>13549.969415850577</v>
      </c>
      <c r="N53" s="41">
        <v>14394.298998457545</v>
      </c>
    </row>
    <row r="54" spans="1:26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34">
        <f t="shared" ref="E54:N54" si="5">E55+E56</f>
        <v>8746.7659999999996</v>
      </c>
      <c r="F54" s="34">
        <f t="shared" si="5"/>
        <v>9416.1039999999994</v>
      </c>
      <c r="G54" s="34">
        <f t="shared" si="5"/>
        <v>10093.050999999999</v>
      </c>
      <c r="H54" s="34">
        <f t="shared" si="5"/>
        <v>10908.264000000001</v>
      </c>
      <c r="I54" s="34">
        <f t="shared" si="5"/>
        <v>11573.939</v>
      </c>
      <c r="J54" s="34">
        <f t="shared" si="5"/>
        <v>12523.824000000001</v>
      </c>
      <c r="K54" s="39">
        <f t="shared" si="5"/>
        <v>13721.985487298221</v>
      </c>
      <c r="L54" s="39">
        <f t="shared" si="5"/>
        <v>14559.84992115265</v>
      </c>
      <c r="M54" s="39">
        <f t="shared" si="5"/>
        <v>15360.641666816045</v>
      </c>
      <c r="N54" s="39">
        <f t="shared" si="5"/>
        <v>16112.545076406692</v>
      </c>
    </row>
    <row r="55" spans="1:26" s="17" customFormat="1" x14ac:dyDescent="0.25">
      <c r="A55" s="12">
        <f>A54+1</f>
        <v>44</v>
      </c>
      <c r="B55" s="17" t="s">
        <v>90</v>
      </c>
      <c r="C55" s="17" t="s">
        <v>91</v>
      </c>
      <c r="D55" s="3" t="s">
        <v>133</v>
      </c>
      <c r="E55" s="34">
        <v>7254.7730000000001</v>
      </c>
      <c r="F55" s="34">
        <v>7797.3180000000002</v>
      </c>
      <c r="G55" s="34">
        <v>8401.018</v>
      </c>
      <c r="H55" s="34">
        <v>9090.7070000000003</v>
      </c>
      <c r="I55" s="34">
        <v>9599.3080000000009</v>
      </c>
      <c r="J55" s="34">
        <v>10390.129000000001</v>
      </c>
      <c r="K55" s="39">
        <v>11387.539823484001</v>
      </c>
      <c r="L55" s="39">
        <v>12082.863005105934</v>
      </c>
      <c r="M55" s="39">
        <v>12747.42047038676</v>
      </c>
      <c r="N55" s="39">
        <v>13371.406702412192</v>
      </c>
    </row>
    <row r="56" spans="1:26" s="17" customFormat="1" x14ac:dyDescent="0.25">
      <c r="A56" s="12">
        <f>A55+1</f>
        <v>45</v>
      </c>
      <c r="B56" s="17" t="s">
        <v>92</v>
      </c>
      <c r="C56" s="17" t="s">
        <v>93</v>
      </c>
      <c r="D56" s="3" t="s">
        <v>133</v>
      </c>
      <c r="E56" s="34">
        <v>1491.9929999999999</v>
      </c>
      <c r="F56" s="34">
        <v>1618.7860000000001</v>
      </c>
      <c r="G56" s="34">
        <v>1692.0329999999999</v>
      </c>
      <c r="H56" s="34">
        <v>1817.557</v>
      </c>
      <c r="I56" s="34">
        <v>1974.6310000000001</v>
      </c>
      <c r="J56" s="34">
        <v>2133.6950000000002</v>
      </c>
      <c r="K56" s="39">
        <v>2334.4456638142201</v>
      </c>
      <c r="L56" s="39">
        <v>2476.986916046716</v>
      </c>
      <c r="M56" s="39">
        <v>2613.2211964292856</v>
      </c>
      <c r="N56" s="39">
        <v>2741.1383739944995</v>
      </c>
    </row>
    <row r="57" spans="1:26" s="17" customFormat="1" x14ac:dyDescent="0.25">
      <c r="A57" s="12">
        <f>A56+1</f>
        <v>46</v>
      </c>
      <c r="B57" s="17" t="s">
        <v>13</v>
      </c>
      <c r="C57" s="17" t="s">
        <v>14</v>
      </c>
      <c r="D57" s="3" t="s">
        <v>133</v>
      </c>
      <c r="E57" s="34">
        <v>2790.3470000000002</v>
      </c>
      <c r="F57" s="34">
        <v>2982.7910000000002</v>
      </c>
      <c r="G57" s="34">
        <v>3184.51</v>
      </c>
      <c r="H57" s="34">
        <v>3355.0369999999998</v>
      </c>
      <c r="I57" s="34">
        <v>3609.9810000000002</v>
      </c>
      <c r="J57" s="34">
        <v>3811.7069999999999</v>
      </c>
      <c r="K57" s="39">
        <v>4072.8257728321478</v>
      </c>
      <c r="L57" s="39">
        <v>4335.2260095421698</v>
      </c>
      <c r="M57" s="39">
        <v>4564.2440670063452</v>
      </c>
      <c r="N57" s="39">
        <v>4816.2483205091639</v>
      </c>
    </row>
    <row r="58" spans="1:26" s="17" customFormat="1" x14ac:dyDescent="0.25">
      <c r="A58" s="12">
        <f>A57+1</f>
        <v>47</v>
      </c>
      <c r="B58" s="17" t="s">
        <v>15</v>
      </c>
      <c r="C58" s="17" t="s">
        <v>16</v>
      </c>
      <c r="D58" s="3" t="s">
        <v>133</v>
      </c>
      <c r="E58" s="34">
        <v>650.83799999999997</v>
      </c>
      <c r="F58" s="34">
        <v>676.14499999999998</v>
      </c>
      <c r="G58" s="34">
        <v>615.52300000000002</v>
      </c>
      <c r="H58" s="34">
        <v>550.55600000000004</v>
      </c>
      <c r="I58" s="34">
        <v>661.59100000000001</v>
      </c>
      <c r="J58" s="34">
        <v>687.41399999999999</v>
      </c>
      <c r="K58" s="39">
        <v>743.2859102094294</v>
      </c>
      <c r="L58" s="39">
        <v>789.3933986712251</v>
      </c>
      <c r="M58" s="39">
        <v>835.4296114316129</v>
      </c>
      <c r="N58" s="39">
        <v>881.55593870338407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</row>
    <row r="60" spans="1:26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34">
        <v>2044.8130000000001</v>
      </c>
      <c r="F60" s="34">
        <v>2023.825</v>
      </c>
      <c r="G60" s="34">
        <v>2001.4680000000001</v>
      </c>
      <c r="H60" s="34">
        <v>1986.096</v>
      </c>
      <c r="I60" s="34">
        <v>1968.9570000000001</v>
      </c>
      <c r="J60" s="34">
        <v>1950.116</v>
      </c>
      <c r="K60" s="39">
        <v>1934.5728621719215</v>
      </c>
      <c r="L60" s="39">
        <v>1919.0788803515982</v>
      </c>
      <c r="M60" s="39">
        <v>1904.1816439739603</v>
      </c>
      <c r="N60" s="39">
        <v>1890.4830557790574</v>
      </c>
    </row>
    <row r="61" spans="1:26" x14ac:dyDescent="0.25">
      <c r="A61" s="12">
        <f t="shared" ref="A61:A68" si="6">A60+1</f>
        <v>49</v>
      </c>
      <c r="B61" s="1" t="s">
        <v>99</v>
      </c>
      <c r="C61" s="1" t="s">
        <v>100</v>
      </c>
      <c r="D61" s="3" t="s">
        <v>46</v>
      </c>
      <c r="E61" s="34"/>
      <c r="F61" s="36">
        <v>-1.026401925261633</v>
      </c>
      <c r="G61" s="36">
        <v>-1.1046903758971216</v>
      </c>
      <c r="H61" s="36">
        <v>-0.76803626138415293</v>
      </c>
      <c r="I61" s="36">
        <v>-0.86294922299827714</v>
      </c>
      <c r="J61" s="36">
        <v>-0.95690256313368804</v>
      </c>
      <c r="K61" s="42">
        <v>-0.7970365777255517</v>
      </c>
      <c r="L61" s="42">
        <v>-0.80089936767377967</v>
      </c>
      <c r="M61" s="42">
        <v>-0.77627014346114409</v>
      </c>
      <c r="N61" s="42">
        <v>-0.7193950345154243</v>
      </c>
    </row>
    <row r="62" spans="1:26" x14ac:dyDescent="0.25">
      <c r="A62" s="12">
        <f t="shared" si="6"/>
        <v>50</v>
      </c>
      <c r="B62" s="1" t="s">
        <v>101</v>
      </c>
      <c r="C62" s="1" t="s">
        <v>102</v>
      </c>
      <c r="D62" s="3" t="s">
        <v>98</v>
      </c>
      <c r="E62" s="34">
        <v>1560</v>
      </c>
      <c r="F62" s="34">
        <v>1536.1</v>
      </c>
      <c r="G62" s="34">
        <v>1495.8</v>
      </c>
      <c r="H62" s="34">
        <v>1472.6</v>
      </c>
      <c r="I62" s="34">
        <v>1450.3</v>
      </c>
      <c r="J62" s="34">
        <v>1423.4</v>
      </c>
      <c r="K62" s="39">
        <v>1412.2381893855027</v>
      </c>
      <c r="L62" s="39">
        <v>1397.0894248959635</v>
      </c>
      <c r="M62" s="39">
        <v>1382.4358735250951</v>
      </c>
      <c r="N62" s="39">
        <v>1368.7097323840376</v>
      </c>
    </row>
    <row r="63" spans="1:26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34">
        <v>1030.7</v>
      </c>
      <c r="F63" s="34">
        <v>1014.2</v>
      </c>
      <c r="G63" s="34">
        <v>992.3</v>
      </c>
      <c r="H63" s="34">
        <v>994.2</v>
      </c>
      <c r="I63" s="34">
        <v>988.6</v>
      </c>
      <c r="J63" s="34">
        <v>980.3</v>
      </c>
      <c r="K63" s="39">
        <v>981.50554162292428</v>
      </c>
      <c r="L63" s="39">
        <v>979.35968685207035</v>
      </c>
      <c r="M63" s="39">
        <v>974.61729083519197</v>
      </c>
      <c r="N63" s="39">
        <v>971.09955512647468</v>
      </c>
    </row>
    <row r="64" spans="1:26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34">
        <v>875.6</v>
      </c>
      <c r="F64" s="34">
        <v>893.9</v>
      </c>
      <c r="G64" s="34">
        <v>884.6</v>
      </c>
      <c r="H64" s="34">
        <v>896.1</v>
      </c>
      <c r="I64" s="34">
        <v>893.3</v>
      </c>
      <c r="J64" s="34">
        <v>894.8</v>
      </c>
      <c r="K64" s="39">
        <v>905.5376</v>
      </c>
      <c r="L64" s="39">
        <v>906.44313759999989</v>
      </c>
      <c r="M64" s="39">
        <v>906.44313759999989</v>
      </c>
      <c r="N64" s="39">
        <v>905.53669446239985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6"/>
        <v>53</v>
      </c>
      <c r="B65" s="1" t="s">
        <v>107</v>
      </c>
      <c r="C65" s="1" t="s">
        <v>108</v>
      </c>
      <c r="D65" s="3" t="s">
        <v>46</v>
      </c>
      <c r="E65" s="32">
        <v>1.624883936861643</v>
      </c>
      <c r="F65" s="32">
        <v>2.0899954317039615</v>
      </c>
      <c r="G65" s="32">
        <v>-1.0403848305179486</v>
      </c>
      <c r="H65" s="32">
        <v>1.3000226090888578</v>
      </c>
      <c r="I65" s="32">
        <v>-0.31246512665997273</v>
      </c>
      <c r="J65" s="32">
        <v>0.16791671331020552</v>
      </c>
      <c r="K65" s="40">
        <v>1.2000000000000028</v>
      </c>
      <c r="L65" s="40">
        <v>9.9999999999994316E-2</v>
      </c>
      <c r="M65" s="40">
        <v>0</v>
      </c>
      <c r="N65" s="40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6"/>
        <v>54</v>
      </c>
      <c r="B66" s="1" t="s">
        <v>109</v>
      </c>
      <c r="C66" s="1" t="s">
        <v>110</v>
      </c>
      <c r="D66" s="3" t="s">
        <v>46</v>
      </c>
      <c r="E66" s="36">
        <v>66.070512820512832</v>
      </c>
      <c r="F66" s="36">
        <v>66.024347373217893</v>
      </c>
      <c r="G66" s="36">
        <v>66.339082765075545</v>
      </c>
      <c r="H66" s="36">
        <v>67.513241885101195</v>
      </c>
      <c r="I66" s="36">
        <v>68.165207198510657</v>
      </c>
      <c r="J66" s="36">
        <v>68.870310524097221</v>
      </c>
      <c r="K66" s="42">
        <v>69.5</v>
      </c>
      <c r="L66" s="42">
        <v>70.099999999999994</v>
      </c>
      <c r="M66" s="42">
        <v>70.5</v>
      </c>
      <c r="N66" s="42">
        <v>70.95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6"/>
        <v>55</v>
      </c>
      <c r="B67" s="1" t="s">
        <v>111</v>
      </c>
      <c r="C67" s="1" t="s">
        <v>0</v>
      </c>
      <c r="D67" s="3" t="s">
        <v>46</v>
      </c>
      <c r="E67" s="32">
        <v>15.048025613660618</v>
      </c>
      <c r="F67" s="32">
        <v>11.871425754289094</v>
      </c>
      <c r="G67" s="32">
        <v>10.843494910813261</v>
      </c>
      <c r="H67" s="32">
        <v>9.8772882719774699</v>
      </c>
      <c r="I67" s="32">
        <v>9.6398948007283014</v>
      </c>
      <c r="J67" s="32">
        <v>8.7116188921758653</v>
      </c>
      <c r="K67" s="40">
        <v>7.7399401634871001</v>
      </c>
      <c r="L67" s="40">
        <v>7.4453288440372898</v>
      </c>
      <c r="M67" s="40">
        <v>6.9949665244262897</v>
      </c>
      <c r="N67" s="40">
        <v>6.75140466473965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6"/>
        <v>56</v>
      </c>
      <c r="B68" s="1" t="s">
        <v>112</v>
      </c>
      <c r="C68" s="1" t="s">
        <v>1</v>
      </c>
      <c r="D68" s="3" t="s">
        <v>113</v>
      </c>
      <c r="E68" s="37"/>
      <c r="F68" s="32">
        <v>14.09877835741362</v>
      </c>
      <c r="G68" s="32">
        <v>12.928598461928548</v>
      </c>
      <c r="H68" s="32">
        <v>11.279548929533764</v>
      </c>
      <c r="I68" s="32">
        <v>11.434494530316176</v>
      </c>
      <c r="J68" s="32">
        <v>11.057780505938299</v>
      </c>
      <c r="K68" s="40">
        <v>10.290406806128624</v>
      </c>
      <c r="L68" s="40">
        <v>9.6610156665114477</v>
      </c>
      <c r="M68" s="40">
        <v>9.3834026855769128</v>
      </c>
      <c r="N68" s="40">
        <v>8.7570375812787926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116</v>
      </c>
      <c r="C70" s="1" t="s">
        <v>117</v>
      </c>
      <c r="D70" s="3" t="s">
        <v>118</v>
      </c>
      <c r="E70" s="34">
        <v>685</v>
      </c>
      <c r="F70" s="34">
        <v>716</v>
      </c>
      <c r="G70" s="34">
        <v>765</v>
      </c>
      <c r="H70" s="34">
        <v>818</v>
      </c>
      <c r="I70" s="34">
        <v>859</v>
      </c>
      <c r="J70" s="34">
        <v>926</v>
      </c>
      <c r="K70" s="39">
        <v>1002.8579999999999</v>
      </c>
      <c r="L70" s="39">
        <v>1063.0294799999999</v>
      </c>
      <c r="M70" s="39">
        <v>1121.4961013999998</v>
      </c>
      <c r="N70" s="39">
        <v>1177.57090647</v>
      </c>
    </row>
    <row r="71" spans="1:26" x14ac:dyDescent="0.25">
      <c r="A71" s="12">
        <f>A70+1</f>
        <v>58</v>
      </c>
      <c r="B71" s="1" t="s">
        <v>119</v>
      </c>
      <c r="C71" s="1" t="s">
        <v>120</v>
      </c>
      <c r="D71" s="3" t="s">
        <v>46</v>
      </c>
      <c r="E71" s="32">
        <v>3.7878787878787845</v>
      </c>
      <c r="F71" s="32">
        <v>4.5255474452554845</v>
      </c>
      <c r="G71" s="32">
        <v>6.8435754189944076</v>
      </c>
      <c r="H71" s="32">
        <v>6.9281045751633963</v>
      </c>
      <c r="I71" s="32">
        <v>5.012224938875292</v>
      </c>
      <c r="J71" s="32">
        <v>7.7997671711292185</v>
      </c>
      <c r="K71" s="40">
        <v>8.2999999999999972</v>
      </c>
      <c r="L71" s="40">
        <v>6</v>
      </c>
      <c r="M71" s="40">
        <v>5.5</v>
      </c>
      <c r="N71" s="40">
        <v>5</v>
      </c>
    </row>
    <row r="72" spans="1:26" x14ac:dyDescent="0.25">
      <c r="A72" s="12">
        <f>A71+1</f>
        <v>59</v>
      </c>
      <c r="B72" s="1" t="s">
        <v>121</v>
      </c>
      <c r="C72" s="1" t="s">
        <v>122</v>
      </c>
      <c r="D72" s="3" t="s">
        <v>46</v>
      </c>
      <c r="E72" s="32">
        <v>2.3712149473211985</v>
      </c>
      <c r="F72" s="32">
        <v>0.33289821920796658</v>
      </c>
      <c r="G72" s="32">
        <v>2.9291024194164184</v>
      </c>
      <c r="H72" s="32">
        <v>1.6502326528979205</v>
      </c>
      <c r="I72" s="32">
        <v>2.5291824459327206</v>
      </c>
      <c r="J72" s="32">
        <v>4.3740761824207164</v>
      </c>
      <c r="K72" s="40">
        <v>2.9644268774703386</v>
      </c>
      <c r="L72" s="40">
        <v>2.8971029394591064</v>
      </c>
      <c r="M72" s="40">
        <v>3.0000001808025312</v>
      </c>
      <c r="N72" s="40">
        <v>3.0030034579833442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26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34">
        <v>19894</v>
      </c>
      <c r="F74" s="34">
        <v>20304</v>
      </c>
      <c r="G74" s="34">
        <v>20785</v>
      </c>
      <c r="H74" s="34">
        <v>21386</v>
      </c>
      <c r="I74" s="34">
        <v>21929</v>
      </c>
      <c r="J74" s="34">
        <v>22663.621478071</v>
      </c>
      <c r="K74" s="39">
        <v>23422.85279758638</v>
      </c>
      <c r="L74" s="39">
        <f t="shared" ref="L74:R74" si="7">K74*(1+L75/100)</f>
        <v>24219.229792704318</v>
      </c>
      <c r="M74" s="39">
        <f t="shared" si="7"/>
        <v>25018.464375863558</v>
      </c>
      <c r="N74" s="39">
        <f t="shared" si="7"/>
        <v>25831.564468079123</v>
      </c>
      <c r="O74" s="39">
        <f t="shared" si="7"/>
        <v>26606.511402121498</v>
      </c>
      <c r="P74" s="39">
        <f t="shared" si="7"/>
        <v>27404.706744185143</v>
      </c>
      <c r="Q74" s="39">
        <f t="shared" si="7"/>
        <v>28205.683256500255</v>
      </c>
      <c r="R74" s="39">
        <f t="shared" si="7"/>
        <v>29023.648070938762</v>
      </c>
    </row>
    <row r="75" spans="1:26" x14ac:dyDescent="0.25">
      <c r="A75" s="12">
        <v>61</v>
      </c>
      <c r="B75" s="1" t="s">
        <v>18</v>
      </c>
      <c r="D75" s="3" t="s">
        <v>113</v>
      </c>
      <c r="E75" s="32">
        <v>1.2932790224032544</v>
      </c>
      <c r="F75" s="32">
        <v>2.0609228913240258</v>
      </c>
      <c r="G75" s="32">
        <v>2.3689913317573001</v>
      </c>
      <c r="H75" s="32">
        <v>2.8915082992542693</v>
      </c>
      <c r="I75" s="32">
        <v>2.5390442345459689</v>
      </c>
      <c r="J75" s="32">
        <v>3.3499998999999998</v>
      </c>
      <c r="K75" s="46">
        <v>3.35</v>
      </c>
      <c r="L75" s="46">
        <v>3.4</v>
      </c>
      <c r="M75" s="46">
        <v>3.3</v>
      </c>
      <c r="N75" s="46">
        <v>3.2499999999999898</v>
      </c>
      <c r="O75" s="40">
        <v>3</v>
      </c>
      <c r="P75" s="40">
        <v>3</v>
      </c>
      <c r="Q75" s="40">
        <v>2.9227698723142268</v>
      </c>
      <c r="R75" s="40">
        <v>2.9</v>
      </c>
    </row>
    <row r="76" spans="1:26" x14ac:dyDescent="0.25">
      <c r="A76" s="12">
        <v>62</v>
      </c>
      <c r="B76" s="1" t="s">
        <v>126</v>
      </c>
      <c r="C76" s="1" t="s">
        <v>127</v>
      </c>
      <c r="D76" s="3" t="s">
        <v>46</v>
      </c>
      <c r="E76" s="32">
        <v>-0.31907131581974679</v>
      </c>
      <c r="F76" s="32">
        <v>-8.7702304052757529E-2</v>
      </c>
      <c r="G76" s="32">
        <v>-0.10031282588583962</v>
      </c>
      <c r="H76" s="32">
        <v>1.7380923956242356E-2</v>
      </c>
      <c r="I76" s="32">
        <v>-3.1609786854944845E-2</v>
      </c>
      <c r="J76" s="32">
        <v>2.9724306700417456E-2</v>
      </c>
      <c r="K76" s="44">
        <v>4.7294310075201192E-2</v>
      </c>
      <c r="L76" s="44">
        <v>2.7141103319199542E-2</v>
      </c>
      <c r="M76" s="44">
        <v>7.4515050538580846E-2</v>
      </c>
      <c r="N76" s="44">
        <v>5.1900041981194529E-2</v>
      </c>
    </row>
    <row r="77" spans="1:26" x14ac:dyDescent="0.25">
      <c r="A77" s="12">
        <v>63</v>
      </c>
      <c r="B77" s="1" t="s">
        <v>128</v>
      </c>
      <c r="C77" s="1" t="s">
        <v>129</v>
      </c>
      <c r="D77" s="3" t="s">
        <v>46</v>
      </c>
      <c r="E77" s="32">
        <v>2.641475704458518</v>
      </c>
      <c r="F77" s="32">
        <v>2.4680793221027915</v>
      </c>
      <c r="G77" s="32">
        <v>2.3409942276761924</v>
      </c>
      <c r="H77" s="32">
        <v>2.2576595717285488</v>
      </c>
      <c r="I77" s="32">
        <v>1.5</v>
      </c>
      <c r="J77" s="32">
        <v>2.199947629667002</v>
      </c>
      <c r="K77" s="44">
        <v>2.2000000000000002</v>
      </c>
      <c r="L77" s="44">
        <v>2.2000000000000002</v>
      </c>
      <c r="M77" s="44">
        <v>2.1</v>
      </c>
      <c r="N77" s="44">
        <v>2</v>
      </c>
    </row>
    <row r="78" spans="1:26" x14ac:dyDescent="0.25">
      <c r="A78" s="12">
        <f>A77+1</f>
        <v>64</v>
      </c>
      <c r="B78" s="1" t="s">
        <v>130</v>
      </c>
      <c r="C78" s="1" t="s">
        <v>131</v>
      </c>
      <c r="D78" s="3" t="s">
        <v>46</v>
      </c>
      <c r="E78" s="32">
        <v>-1.0291253662355166</v>
      </c>
      <c r="F78" s="32">
        <v>-0.31945412672600826</v>
      </c>
      <c r="G78" s="32">
        <v>0.12830992996694723</v>
      </c>
      <c r="H78" s="32">
        <v>0.61646780356947817</v>
      </c>
      <c r="I78" s="32">
        <v>1.0706540214009137</v>
      </c>
      <c r="J78" s="40">
        <v>1.1203279636325805</v>
      </c>
      <c r="K78" s="44">
        <v>1.1027056899247989</v>
      </c>
      <c r="L78" s="44">
        <v>1.2128588966808</v>
      </c>
      <c r="M78" s="44">
        <v>1.1754849394614193</v>
      </c>
      <c r="N78" s="44">
        <v>1.1980999580187954</v>
      </c>
    </row>
    <row r="79" spans="1:26" x14ac:dyDescent="0.25">
      <c r="A79" s="12">
        <f>A78+1</f>
        <v>65</v>
      </c>
      <c r="B79" s="1" t="s">
        <v>19</v>
      </c>
      <c r="C79" s="1" t="s">
        <v>20</v>
      </c>
      <c r="D79" s="3" t="s">
        <v>46</v>
      </c>
      <c r="E79" s="32">
        <v>-0.20906303408062854</v>
      </c>
      <c r="F79" s="32">
        <v>0.15165977147360366</v>
      </c>
      <c r="G79" s="32">
        <v>-0.34802501804185226</v>
      </c>
      <c r="H79" s="32">
        <v>-0.27035443748246735</v>
      </c>
      <c r="I79" s="32">
        <v>-0.73201240366638842</v>
      </c>
      <c r="J79" s="40">
        <v>0.50365526109517589</v>
      </c>
      <c r="K79" s="55">
        <f t="shared" ref="K79:R79" si="8">K5/K74*100-100</f>
        <v>1.9137210581787514</v>
      </c>
      <c r="L79" s="55">
        <f t="shared" si="8"/>
        <v>1.5194706865803767</v>
      </c>
      <c r="M79" s="55">
        <f t="shared" si="8"/>
        <v>1.2246417315558915</v>
      </c>
      <c r="N79" s="55">
        <f t="shared" si="8"/>
        <v>0.88150745084323034</v>
      </c>
      <c r="O79" s="40">
        <f t="shared" si="8"/>
        <v>0.78356423972591926</v>
      </c>
      <c r="P79" s="40">
        <f t="shared" si="8"/>
        <v>0.68571611910479646</v>
      </c>
      <c r="Q79" s="40">
        <f t="shared" si="8"/>
        <v>0.5656146825893984</v>
      </c>
      <c r="R79" s="40">
        <f t="shared" si="8"/>
        <v>0.41901757663811168</v>
      </c>
    </row>
    <row r="80" spans="1:26" x14ac:dyDescent="0.25">
      <c r="A80" s="12">
        <f>A79+1</f>
        <v>66</v>
      </c>
      <c r="B80" s="1" t="s">
        <v>19</v>
      </c>
      <c r="C80" s="1" t="s">
        <v>20</v>
      </c>
      <c r="D80" s="3" t="s">
        <v>133</v>
      </c>
      <c r="E80" s="34">
        <f t="shared" ref="E80:R80" si="9">E5-E74</f>
        <v>-41.591000000000349</v>
      </c>
      <c r="F80" s="34">
        <f t="shared" si="9"/>
        <v>30.793000000001484</v>
      </c>
      <c r="G80" s="34">
        <f t="shared" si="9"/>
        <v>-72.336999999999534</v>
      </c>
      <c r="H80" s="34">
        <f t="shared" si="9"/>
        <v>-57.817999999999302</v>
      </c>
      <c r="I80" s="34">
        <f t="shared" si="9"/>
        <v>-160.52300000000105</v>
      </c>
      <c r="J80" s="39">
        <f t="shared" si="9"/>
        <v>114.1465219290003</v>
      </c>
      <c r="K80" s="45">
        <f t="shared" si="9"/>
        <v>448.24806641362011</v>
      </c>
      <c r="L80" s="45">
        <f t="shared" si="9"/>
        <v>368.00409721568212</v>
      </c>
      <c r="M80" s="45">
        <f t="shared" si="9"/>
        <v>306.38655534126883</v>
      </c>
      <c r="N80" s="45">
        <f t="shared" si="9"/>
        <v>227.70716545549294</v>
      </c>
      <c r="O80" s="39">
        <f t="shared" si="9"/>
        <v>208.47910878562107</v>
      </c>
      <c r="P80" s="39">
        <f t="shared" si="9"/>
        <v>187.91849153827934</v>
      </c>
      <c r="Q80" s="39">
        <f t="shared" si="9"/>
        <v>159.5354858234241</v>
      </c>
      <c r="R80" s="39">
        <f t="shared" si="9"/>
        <v>121.61418679882263</v>
      </c>
    </row>
    <row r="81" spans="1:15" x14ac:dyDescent="0.25">
      <c r="A81" s="12"/>
      <c r="B81" s="17"/>
      <c r="C81" s="17"/>
      <c r="D81" s="18"/>
      <c r="E81" s="33"/>
      <c r="F81" s="19"/>
      <c r="G81" s="19"/>
      <c r="H81" s="19"/>
      <c r="I81" s="19"/>
      <c r="J81" s="19"/>
      <c r="K81" s="19">
        <f>K79*0.38</f>
        <v>0.72721400210792553</v>
      </c>
      <c r="L81" s="19">
        <f>L79*0.38</f>
        <v>0.57739886090054315</v>
      </c>
      <c r="M81" s="19">
        <f>M79*0.38</f>
        <v>0.46536385799123881</v>
      </c>
      <c r="N81" s="19">
        <f>N79*0.38</f>
        <v>0.33497283132042754</v>
      </c>
    </row>
    <row r="82" spans="1:15" x14ac:dyDescent="0.25">
      <c r="A82" s="21"/>
      <c r="O82" s="30"/>
    </row>
    <row r="83" spans="1:15" x14ac:dyDescent="0.25">
      <c r="A83" s="22"/>
      <c r="O83" s="30"/>
    </row>
    <row r="84" spans="1:15" x14ac:dyDescent="0.25">
      <c r="A84" s="22"/>
      <c r="O84" s="30"/>
    </row>
    <row r="85" spans="1:15" x14ac:dyDescent="0.25">
      <c r="A85" s="21"/>
      <c r="O85" s="30"/>
    </row>
    <row r="86" spans="1:15" x14ac:dyDescent="0.25">
      <c r="A86" s="22"/>
      <c r="O86" s="30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010072060c31ffda703a54a946a43f4f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95a61db755535e43c8e5aacc36697da3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955C2-FAD0-4FC4-A7F3-352CACD98EB8}">
  <ds:schemaRefs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c70c90a-7b91-4514-9304-0bf9c3ca33d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A50E74-049A-483F-976E-CB597B1E5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B494C-A23D-475D-BB0E-F571D76C4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Piel2_Ann2_20190215</vt:lpstr>
      <vt:lpstr>izmaiņas_changes_pret_20181011</vt:lpstr>
      <vt:lpstr>izmaiņas_changes_pret_20190205</vt:lpstr>
      <vt:lpstr>20181011</vt:lpstr>
      <vt:lpstr>20190205</vt:lpstr>
      <vt:lpstr>izmaiņas_changes_pret_20181011!Print_Titles</vt:lpstr>
      <vt:lpstr>izmaiņas_changes_pret_20190205!Print_Titles</vt:lpstr>
      <vt:lpstr>Piel2_Ann2_20190215!Print_Titles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Dace Kalsone</cp:lastModifiedBy>
  <cp:lastPrinted>2019-02-14T20:07:57Z</cp:lastPrinted>
  <dcterms:created xsi:type="dcterms:W3CDTF">2018-02-12T09:30:35Z</dcterms:created>
  <dcterms:modified xsi:type="dcterms:W3CDTF">2019-02-14T20:13:08Z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