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me\fdp_dokumenti\9_Lietvediba\2019\FDP_2019_1_08\"/>
    </mc:Choice>
  </mc:AlternateContent>
  <bookViews>
    <workbookView xWindow="0" yWindow="0" windowWidth="28800" windowHeight="12300" tabRatio="828"/>
  </bookViews>
  <sheets>
    <sheet name="20190610" sheetId="24" r:id="rId1"/>
    <sheet name="izmaiņas_changes_pret_20190423" sheetId="25" r:id="rId2"/>
    <sheet name="CSB_updates_20190423" sheetId="22" r:id="rId3"/>
    <sheet name="izmaiņas_changes_pret_20190215" sheetId="26" r:id="rId4"/>
    <sheet name="Piel2_Ann2_20190215" sheetId="27" r:id="rId5"/>
  </sheets>
  <definedNames>
    <definedName name="_xlnm.Print_Titles" localSheetId="2">CSB_updates_20190423!$1:$3</definedName>
    <definedName name="solver_adj" localSheetId="2" hidden="1">CSB_updates_20190423!$Q$75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CSB_updates_20190423!$Q$79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</definedName>
    <definedName name="solver_ver" localSheetId="2" hidden="1">3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80" i="26" l="1"/>
  <c r="R80" i="26"/>
  <c r="Q80" i="26"/>
  <c r="P80" i="26"/>
  <c r="O80" i="26"/>
  <c r="N80" i="26"/>
  <c r="M80" i="26"/>
  <c r="L80" i="26"/>
  <c r="K80" i="26"/>
  <c r="J80" i="26"/>
  <c r="I80" i="26"/>
  <c r="H80" i="26"/>
  <c r="G80" i="26"/>
  <c r="F80" i="26"/>
  <c r="E80" i="26"/>
  <c r="S79" i="26"/>
  <c r="R79" i="26"/>
  <c r="Q79" i="26"/>
  <c r="P79" i="26"/>
  <c r="O79" i="26"/>
  <c r="N79" i="26"/>
  <c r="M79" i="26"/>
  <c r="L79" i="26"/>
  <c r="K79" i="26"/>
  <c r="J79" i="26"/>
  <c r="I79" i="26"/>
  <c r="H79" i="26"/>
  <c r="G79" i="26"/>
  <c r="F79" i="26"/>
  <c r="E79" i="26"/>
  <c r="S78" i="26"/>
  <c r="R78" i="26"/>
  <c r="Q78" i="26"/>
  <c r="P78" i="26"/>
  <c r="O78" i="26"/>
  <c r="N78" i="26"/>
  <c r="M78" i="26"/>
  <c r="L78" i="26"/>
  <c r="K78" i="26"/>
  <c r="J78" i="26"/>
  <c r="I78" i="26"/>
  <c r="H78" i="26"/>
  <c r="G78" i="26"/>
  <c r="F78" i="26"/>
  <c r="E78" i="26"/>
  <c r="O77" i="26"/>
  <c r="N77" i="26"/>
  <c r="M77" i="26"/>
  <c r="L77" i="26"/>
  <c r="K77" i="26"/>
  <c r="J77" i="26"/>
  <c r="I77" i="26"/>
  <c r="H77" i="26"/>
  <c r="G77" i="26"/>
  <c r="F77" i="26"/>
  <c r="E77" i="26"/>
  <c r="O76" i="26"/>
  <c r="N76" i="26"/>
  <c r="M76" i="26"/>
  <c r="L76" i="26"/>
  <c r="K76" i="26"/>
  <c r="J76" i="26"/>
  <c r="I76" i="26"/>
  <c r="H76" i="26"/>
  <c r="G76" i="26"/>
  <c r="F76" i="26"/>
  <c r="E76" i="26"/>
  <c r="S75" i="26"/>
  <c r="R75" i="26"/>
  <c r="Q75" i="26"/>
  <c r="P75" i="26"/>
  <c r="O75" i="26"/>
  <c r="N75" i="26"/>
  <c r="M75" i="26"/>
  <c r="L75" i="26"/>
  <c r="K75" i="26"/>
  <c r="J75" i="26"/>
  <c r="I75" i="26"/>
  <c r="H75" i="26"/>
  <c r="G75" i="26"/>
  <c r="F75" i="26"/>
  <c r="E75" i="26"/>
  <c r="S74" i="26"/>
  <c r="R74" i="26"/>
  <c r="Q74" i="26"/>
  <c r="P74" i="26"/>
  <c r="O74" i="26"/>
  <c r="N74" i="26"/>
  <c r="M74" i="26"/>
  <c r="L74" i="26"/>
  <c r="K74" i="26"/>
  <c r="J74" i="26"/>
  <c r="I74" i="26"/>
  <c r="H74" i="26"/>
  <c r="G74" i="26"/>
  <c r="F74" i="26"/>
  <c r="E74" i="26"/>
  <c r="O72" i="26"/>
  <c r="N72" i="26"/>
  <c r="M72" i="26"/>
  <c r="L72" i="26"/>
  <c r="K72" i="26"/>
  <c r="J72" i="26"/>
  <c r="I72" i="26"/>
  <c r="H72" i="26"/>
  <c r="G72" i="26"/>
  <c r="F72" i="26"/>
  <c r="E72" i="26"/>
  <c r="O71" i="26"/>
  <c r="N71" i="26"/>
  <c r="M71" i="26"/>
  <c r="L71" i="26"/>
  <c r="K71" i="26"/>
  <c r="J71" i="26"/>
  <c r="I71" i="26"/>
  <c r="H71" i="26"/>
  <c r="G71" i="26"/>
  <c r="F71" i="26"/>
  <c r="E71" i="26"/>
  <c r="O70" i="26"/>
  <c r="N70" i="26"/>
  <c r="M70" i="26"/>
  <c r="L70" i="26"/>
  <c r="K70" i="26"/>
  <c r="J70" i="26"/>
  <c r="I70" i="26"/>
  <c r="H70" i="26"/>
  <c r="G70" i="26"/>
  <c r="F70" i="26"/>
  <c r="E70" i="26"/>
  <c r="O68" i="26"/>
  <c r="N68" i="26"/>
  <c r="M68" i="26"/>
  <c r="L68" i="26"/>
  <c r="K68" i="26"/>
  <c r="J68" i="26"/>
  <c r="I68" i="26"/>
  <c r="H68" i="26"/>
  <c r="G68" i="26"/>
  <c r="F68" i="26"/>
  <c r="E68" i="26"/>
  <c r="O67" i="26"/>
  <c r="N67" i="26"/>
  <c r="M67" i="26"/>
  <c r="L67" i="26"/>
  <c r="K67" i="26"/>
  <c r="J67" i="26"/>
  <c r="I67" i="26"/>
  <c r="H67" i="26"/>
  <c r="G67" i="26"/>
  <c r="F67" i="26"/>
  <c r="E67" i="26"/>
  <c r="O66" i="26"/>
  <c r="N66" i="26"/>
  <c r="M66" i="26"/>
  <c r="L66" i="26"/>
  <c r="K66" i="26"/>
  <c r="J66" i="26"/>
  <c r="I66" i="26"/>
  <c r="H66" i="26"/>
  <c r="G66" i="26"/>
  <c r="F66" i="26"/>
  <c r="E66" i="26"/>
  <c r="O65" i="26"/>
  <c r="N65" i="26"/>
  <c r="M65" i="26"/>
  <c r="L65" i="26"/>
  <c r="K65" i="26"/>
  <c r="J65" i="26"/>
  <c r="I65" i="26"/>
  <c r="H65" i="26"/>
  <c r="G65" i="26"/>
  <c r="F65" i="26"/>
  <c r="E65" i="26"/>
  <c r="O64" i="26"/>
  <c r="N64" i="26"/>
  <c r="M64" i="26"/>
  <c r="L64" i="26"/>
  <c r="K64" i="26"/>
  <c r="J64" i="26"/>
  <c r="I64" i="26"/>
  <c r="H64" i="26"/>
  <c r="G64" i="26"/>
  <c r="F64" i="26"/>
  <c r="E64" i="26"/>
  <c r="O63" i="26"/>
  <c r="N63" i="26"/>
  <c r="M63" i="26"/>
  <c r="L63" i="26"/>
  <c r="K63" i="26"/>
  <c r="J63" i="26"/>
  <c r="I63" i="26"/>
  <c r="H63" i="26"/>
  <c r="G63" i="26"/>
  <c r="F63" i="26"/>
  <c r="E63" i="26"/>
  <c r="O62" i="26"/>
  <c r="N62" i="26"/>
  <c r="M62" i="26"/>
  <c r="L62" i="26"/>
  <c r="K62" i="26"/>
  <c r="J62" i="26"/>
  <c r="I62" i="26"/>
  <c r="H62" i="26"/>
  <c r="G62" i="26"/>
  <c r="F62" i="26"/>
  <c r="E62" i="26"/>
  <c r="O61" i="26"/>
  <c r="N61" i="26"/>
  <c r="M61" i="26"/>
  <c r="L61" i="26"/>
  <c r="K61" i="26"/>
  <c r="J61" i="26"/>
  <c r="I61" i="26"/>
  <c r="H61" i="26"/>
  <c r="G61" i="26"/>
  <c r="F61" i="26"/>
  <c r="E61" i="26"/>
  <c r="O60" i="26"/>
  <c r="N60" i="26"/>
  <c r="M60" i="26"/>
  <c r="L60" i="26"/>
  <c r="K60" i="26"/>
  <c r="J60" i="26"/>
  <c r="I60" i="26"/>
  <c r="H60" i="26"/>
  <c r="G60" i="26"/>
  <c r="F60" i="26"/>
  <c r="E60" i="26"/>
  <c r="O58" i="26"/>
  <c r="N58" i="26"/>
  <c r="M58" i="26"/>
  <c r="L58" i="26"/>
  <c r="K58" i="26"/>
  <c r="J58" i="26"/>
  <c r="I58" i="26"/>
  <c r="H58" i="26"/>
  <c r="G58" i="26"/>
  <c r="F58" i="26"/>
  <c r="E58" i="26"/>
  <c r="O57" i="26"/>
  <c r="N57" i="26"/>
  <c r="M57" i="26"/>
  <c r="L57" i="26"/>
  <c r="K57" i="26"/>
  <c r="J57" i="26"/>
  <c r="I57" i="26"/>
  <c r="H57" i="26"/>
  <c r="G57" i="26"/>
  <c r="F57" i="26"/>
  <c r="E57" i="26"/>
  <c r="O56" i="26"/>
  <c r="N56" i="26"/>
  <c r="M56" i="26"/>
  <c r="L56" i="26"/>
  <c r="K56" i="26"/>
  <c r="J56" i="26"/>
  <c r="I56" i="26"/>
  <c r="H56" i="26"/>
  <c r="G56" i="26"/>
  <c r="F56" i="26"/>
  <c r="E56" i="26"/>
  <c r="O55" i="26"/>
  <c r="N55" i="26"/>
  <c r="M55" i="26"/>
  <c r="L55" i="26"/>
  <c r="K55" i="26"/>
  <c r="J55" i="26"/>
  <c r="I55" i="26"/>
  <c r="H55" i="26"/>
  <c r="G55" i="26"/>
  <c r="F55" i="26"/>
  <c r="E55" i="26"/>
  <c r="O54" i="26"/>
  <c r="N54" i="26"/>
  <c r="M54" i="26"/>
  <c r="L54" i="26"/>
  <c r="K54" i="26"/>
  <c r="J54" i="26"/>
  <c r="I54" i="26"/>
  <c r="H54" i="26"/>
  <c r="G54" i="26"/>
  <c r="F54" i="26"/>
  <c r="E54" i="26"/>
  <c r="O53" i="26"/>
  <c r="N53" i="26"/>
  <c r="M53" i="26"/>
  <c r="L53" i="26"/>
  <c r="K53" i="26"/>
  <c r="J53" i="26"/>
  <c r="I53" i="26"/>
  <c r="H53" i="26"/>
  <c r="G53" i="26"/>
  <c r="F53" i="26"/>
  <c r="E53" i="26"/>
  <c r="O51" i="26"/>
  <c r="N51" i="26"/>
  <c r="M51" i="26"/>
  <c r="L51" i="26"/>
  <c r="K51" i="26"/>
  <c r="J51" i="26"/>
  <c r="I51" i="26"/>
  <c r="H51" i="26"/>
  <c r="G51" i="26"/>
  <c r="F51" i="26"/>
  <c r="E51" i="26"/>
  <c r="O49" i="26"/>
  <c r="N49" i="26"/>
  <c r="M49" i="26"/>
  <c r="L49" i="26"/>
  <c r="K49" i="26"/>
  <c r="J49" i="26"/>
  <c r="I49" i="26"/>
  <c r="H49" i="26"/>
  <c r="G49" i="26"/>
  <c r="F49" i="26"/>
  <c r="E49" i="26"/>
  <c r="O48" i="26"/>
  <c r="N48" i="26"/>
  <c r="M48" i="26"/>
  <c r="L48" i="26"/>
  <c r="K48" i="26"/>
  <c r="J48" i="26"/>
  <c r="I48" i="26"/>
  <c r="H48" i="26"/>
  <c r="G48" i="26"/>
  <c r="F48" i="26"/>
  <c r="E48" i="26"/>
  <c r="O47" i="26"/>
  <c r="N47" i="26"/>
  <c r="M47" i="26"/>
  <c r="L47" i="26"/>
  <c r="K47" i="26"/>
  <c r="J47" i="26"/>
  <c r="I47" i="26"/>
  <c r="H47" i="26"/>
  <c r="G47" i="26"/>
  <c r="F47" i="26"/>
  <c r="E47" i="26"/>
  <c r="O46" i="26"/>
  <c r="N46" i="26"/>
  <c r="M46" i="26"/>
  <c r="L46" i="26"/>
  <c r="K46" i="26"/>
  <c r="J46" i="26"/>
  <c r="I46" i="26"/>
  <c r="H46" i="26"/>
  <c r="G46" i="26"/>
  <c r="F46" i="26"/>
  <c r="E46" i="26"/>
  <c r="O45" i="26"/>
  <c r="N45" i="26"/>
  <c r="M45" i="26"/>
  <c r="L45" i="26"/>
  <c r="K45" i="26"/>
  <c r="J45" i="26"/>
  <c r="I45" i="26"/>
  <c r="H45" i="26"/>
  <c r="G45" i="26"/>
  <c r="F45" i="26"/>
  <c r="E45" i="26"/>
  <c r="O44" i="26"/>
  <c r="N44" i="26"/>
  <c r="M44" i="26"/>
  <c r="L44" i="26"/>
  <c r="K44" i="26"/>
  <c r="J44" i="26"/>
  <c r="I44" i="26"/>
  <c r="H44" i="26"/>
  <c r="G44" i="26"/>
  <c r="F44" i="26"/>
  <c r="E44" i="26"/>
  <c r="O43" i="26"/>
  <c r="N43" i="26"/>
  <c r="M43" i="26"/>
  <c r="L43" i="26"/>
  <c r="K43" i="26"/>
  <c r="J43" i="26"/>
  <c r="I43" i="26"/>
  <c r="H43" i="26"/>
  <c r="G43" i="26"/>
  <c r="F43" i="26"/>
  <c r="E43" i="26"/>
  <c r="O41" i="26"/>
  <c r="N41" i="26"/>
  <c r="M41" i="26"/>
  <c r="L41" i="26"/>
  <c r="K41" i="26"/>
  <c r="J41" i="26"/>
  <c r="I41" i="26"/>
  <c r="H41" i="26"/>
  <c r="G41" i="26"/>
  <c r="F41" i="26"/>
  <c r="E41" i="26"/>
  <c r="O40" i="26"/>
  <c r="N40" i="26"/>
  <c r="M40" i="26"/>
  <c r="L40" i="26"/>
  <c r="K40" i="26"/>
  <c r="J40" i="26"/>
  <c r="I40" i="26"/>
  <c r="H40" i="26"/>
  <c r="G40" i="26"/>
  <c r="F40" i="26"/>
  <c r="E40" i="26"/>
  <c r="O38" i="26"/>
  <c r="N38" i="26"/>
  <c r="M38" i="26"/>
  <c r="L38" i="26"/>
  <c r="K38" i="26"/>
  <c r="J38" i="26"/>
  <c r="I38" i="26"/>
  <c r="H38" i="26"/>
  <c r="G38" i="26"/>
  <c r="F38" i="26"/>
  <c r="E38" i="26"/>
  <c r="O37" i="26"/>
  <c r="N37" i="26"/>
  <c r="M37" i="26"/>
  <c r="L37" i="26"/>
  <c r="K37" i="26"/>
  <c r="J37" i="26"/>
  <c r="I37" i="26"/>
  <c r="H37" i="26"/>
  <c r="G37" i="26"/>
  <c r="F37" i="26"/>
  <c r="E37" i="26"/>
  <c r="O36" i="26"/>
  <c r="N36" i="26"/>
  <c r="M36" i="26"/>
  <c r="L36" i="26"/>
  <c r="K36" i="26"/>
  <c r="J36" i="26"/>
  <c r="I36" i="26"/>
  <c r="H36" i="26"/>
  <c r="G36" i="26"/>
  <c r="F36" i="26"/>
  <c r="E36" i="26"/>
  <c r="O35" i="26"/>
  <c r="N35" i="26"/>
  <c r="M35" i="26"/>
  <c r="L35" i="26"/>
  <c r="K35" i="26"/>
  <c r="J35" i="26"/>
  <c r="I35" i="26"/>
  <c r="H35" i="26"/>
  <c r="G35" i="26"/>
  <c r="F35" i="26"/>
  <c r="E35" i="26"/>
  <c r="O34" i="26"/>
  <c r="N34" i="26"/>
  <c r="M34" i="26"/>
  <c r="L34" i="26"/>
  <c r="K34" i="26"/>
  <c r="J34" i="26"/>
  <c r="I34" i="26"/>
  <c r="H34" i="26"/>
  <c r="G34" i="26"/>
  <c r="F34" i="26"/>
  <c r="E34" i="26"/>
  <c r="O32" i="26"/>
  <c r="N32" i="26"/>
  <c r="M32" i="26"/>
  <c r="L32" i="26"/>
  <c r="K32" i="26"/>
  <c r="J32" i="26"/>
  <c r="I32" i="26"/>
  <c r="H32" i="26"/>
  <c r="G32" i="26"/>
  <c r="F32" i="26"/>
  <c r="E32" i="26"/>
  <c r="O31" i="26"/>
  <c r="N31" i="26"/>
  <c r="M31" i="26"/>
  <c r="L31" i="26"/>
  <c r="K31" i="26"/>
  <c r="J31" i="26"/>
  <c r="I31" i="26"/>
  <c r="H31" i="26"/>
  <c r="G31" i="26"/>
  <c r="F31" i="26"/>
  <c r="E31" i="26"/>
  <c r="O30" i="26"/>
  <c r="N30" i="26"/>
  <c r="M30" i="26"/>
  <c r="L30" i="26"/>
  <c r="K30" i="26"/>
  <c r="J30" i="26"/>
  <c r="I30" i="26"/>
  <c r="H30" i="26"/>
  <c r="G30" i="26"/>
  <c r="F30" i="26"/>
  <c r="E30" i="26"/>
  <c r="O29" i="26"/>
  <c r="N29" i="26"/>
  <c r="M29" i="26"/>
  <c r="L29" i="26"/>
  <c r="K29" i="26"/>
  <c r="J29" i="26"/>
  <c r="I29" i="26"/>
  <c r="H29" i="26"/>
  <c r="G29" i="26"/>
  <c r="F29" i="26"/>
  <c r="E29" i="26"/>
  <c r="O28" i="26"/>
  <c r="N28" i="26"/>
  <c r="M28" i="26"/>
  <c r="L28" i="26"/>
  <c r="K28" i="26"/>
  <c r="J28" i="26"/>
  <c r="I28" i="26"/>
  <c r="H28" i="26"/>
  <c r="G28" i="26"/>
  <c r="F28" i="26"/>
  <c r="E28" i="26"/>
  <c r="O27" i="26"/>
  <c r="N27" i="26"/>
  <c r="M27" i="26"/>
  <c r="L27" i="26"/>
  <c r="K27" i="26"/>
  <c r="J27" i="26"/>
  <c r="I27" i="26"/>
  <c r="H27" i="26"/>
  <c r="G27" i="26"/>
  <c r="F27" i="26"/>
  <c r="E27" i="26"/>
  <c r="O26" i="26"/>
  <c r="N26" i="26"/>
  <c r="M26" i="26"/>
  <c r="L26" i="26"/>
  <c r="K26" i="26"/>
  <c r="J26" i="26"/>
  <c r="I26" i="26"/>
  <c r="H26" i="26"/>
  <c r="G26" i="26"/>
  <c r="F26" i="26"/>
  <c r="E26" i="26"/>
  <c r="O24" i="26"/>
  <c r="N24" i="26"/>
  <c r="M24" i="26"/>
  <c r="L24" i="26"/>
  <c r="K24" i="26"/>
  <c r="J24" i="26"/>
  <c r="I24" i="26"/>
  <c r="H24" i="26"/>
  <c r="G24" i="26"/>
  <c r="F24" i="26"/>
  <c r="E24" i="26"/>
  <c r="O23" i="26"/>
  <c r="N23" i="26"/>
  <c r="M23" i="26"/>
  <c r="L23" i="26"/>
  <c r="K23" i="26"/>
  <c r="J23" i="26"/>
  <c r="I23" i="26"/>
  <c r="H23" i="26"/>
  <c r="G23" i="26"/>
  <c r="F23" i="26"/>
  <c r="E23" i="26"/>
  <c r="O21" i="26"/>
  <c r="N21" i="26"/>
  <c r="M21" i="26"/>
  <c r="L21" i="26"/>
  <c r="K21" i="26"/>
  <c r="J21" i="26"/>
  <c r="I21" i="26"/>
  <c r="H21" i="26"/>
  <c r="G21" i="26"/>
  <c r="F21" i="26"/>
  <c r="E21" i="26"/>
  <c r="O20" i="26"/>
  <c r="N20" i="26"/>
  <c r="M20" i="26"/>
  <c r="L20" i="26"/>
  <c r="K20" i="26"/>
  <c r="J20" i="26"/>
  <c r="I20" i="26"/>
  <c r="H20" i="26"/>
  <c r="G20" i="26"/>
  <c r="F20" i="26"/>
  <c r="E20" i="26"/>
  <c r="O19" i="26"/>
  <c r="N19" i="26"/>
  <c r="M19" i="26"/>
  <c r="L19" i="26"/>
  <c r="K19" i="26"/>
  <c r="J19" i="26"/>
  <c r="I19" i="26"/>
  <c r="H19" i="26"/>
  <c r="G19" i="26"/>
  <c r="F19" i="26"/>
  <c r="E19" i="26"/>
  <c r="O18" i="26"/>
  <c r="N18" i="26"/>
  <c r="M18" i="26"/>
  <c r="L18" i="26"/>
  <c r="K18" i="26"/>
  <c r="J18" i="26"/>
  <c r="I18" i="26"/>
  <c r="H18" i="26"/>
  <c r="G18" i="26"/>
  <c r="F18" i="26"/>
  <c r="E18" i="26"/>
  <c r="O16" i="26"/>
  <c r="N16" i="26"/>
  <c r="M16" i="26"/>
  <c r="L16" i="26"/>
  <c r="K16" i="26"/>
  <c r="J16" i="26"/>
  <c r="I16" i="26"/>
  <c r="H16" i="26"/>
  <c r="G16" i="26"/>
  <c r="F16" i="26"/>
  <c r="E16" i="26"/>
  <c r="O15" i="26"/>
  <c r="N15" i="26"/>
  <c r="M15" i="26"/>
  <c r="L15" i="26"/>
  <c r="K15" i="26"/>
  <c r="J15" i="26"/>
  <c r="I15" i="26"/>
  <c r="H15" i="26"/>
  <c r="G15" i="26"/>
  <c r="F15" i="26"/>
  <c r="E15" i="26"/>
  <c r="O14" i="26"/>
  <c r="N14" i="26"/>
  <c r="M14" i="26"/>
  <c r="L14" i="26"/>
  <c r="K14" i="26"/>
  <c r="J14" i="26"/>
  <c r="I14" i="26"/>
  <c r="H14" i="26"/>
  <c r="G14" i="26"/>
  <c r="F14" i="26"/>
  <c r="E14" i="26"/>
  <c r="O13" i="26"/>
  <c r="N13" i="26"/>
  <c r="M13" i="26"/>
  <c r="L13" i="26"/>
  <c r="K13" i="26"/>
  <c r="J13" i="26"/>
  <c r="I13" i="26"/>
  <c r="H13" i="26"/>
  <c r="G13" i="26"/>
  <c r="F13" i="26"/>
  <c r="E13" i="26"/>
  <c r="O12" i="26"/>
  <c r="N12" i="26"/>
  <c r="M12" i="26"/>
  <c r="L12" i="26"/>
  <c r="K12" i="26"/>
  <c r="J12" i="26"/>
  <c r="I12" i="26"/>
  <c r="H12" i="26"/>
  <c r="G12" i="26"/>
  <c r="F12" i="26"/>
  <c r="E12" i="26"/>
  <c r="O11" i="26"/>
  <c r="N11" i="26"/>
  <c r="M11" i="26"/>
  <c r="L11" i="26"/>
  <c r="K11" i="26"/>
  <c r="J11" i="26"/>
  <c r="I11" i="26"/>
  <c r="H11" i="26"/>
  <c r="G11" i="26"/>
  <c r="F11" i="26"/>
  <c r="E11" i="26"/>
  <c r="O10" i="26"/>
  <c r="N10" i="26"/>
  <c r="M10" i="26"/>
  <c r="L10" i="26"/>
  <c r="K10" i="26"/>
  <c r="J10" i="26"/>
  <c r="I10" i="26"/>
  <c r="H10" i="26"/>
  <c r="G10" i="26"/>
  <c r="F10" i="26"/>
  <c r="E10" i="26"/>
  <c r="O8" i="26"/>
  <c r="N8" i="26"/>
  <c r="M8" i="26"/>
  <c r="L8" i="26"/>
  <c r="K8" i="26"/>
  <c r="J8" i="26"/>
  <c r="I8" i="26"/>
  <c r="H8" i="26"/>
  <c r="G8" i="26"/>
  <c r="F8" i="26"/>
  <c r="E8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O6" i="26"/>
  <c r="N6" i="26"/>
  <c r="M6" i="26"/>
  <c r="L6" i="26"/>
  <c r="K6" i="26"/>
  <c r="J6" i="26"/>
  <c r="I6" i="26"/>
  <c r="H6" i="26"/>
  <c r="G6" i="26"/>
  <c r="F6" i="26"/>
  <c r="E6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A78" i="26"/>
  <c r="A79" i="26" s="1"/>
  <c r="A80" i="26" s="1"/>
  <c r="A10" i="26"/>
  <c r="A11" i="26" s="1"/>
  <c r="A12" i="26" s="1"/>
  <c r="A13" i="26" s="1"/>
  <c r="A14" i="26" s="1"/>
  <c r="A15" i="26" s="1"/>
  <c r="A16" i="26" s="1"/>
  <c r="A18" i="26" s="1"/>
  <c r="A19" i="26" s="1"/>
  <c r="A20" i="26" s="1"/>
  <c r="A21" i="26" s="1"/>
  <c r="A22" i="26" s="1"/>
  <c r="A23" i="26" s="1"/>
  <c r="A24" i="26" s="1"/>
  <c r="A26" i="26" s="1"/>
  <c r="A27" i="26" s="1"/>
  <c r="A28" i="26" s="1"/>
  <c r="A29" i="26" s="1"/>
  <c r="A30" i="26" s="1"/>
  <c r="A31" i="26" s="1"/>
  <c r="A32" i="26" s="1"/>
  <c r="A34" i="26" s="1"/>
  <c r="A35" i="26" s="1"/>
  <c r="A36" i="26" s="1"/>
  <c r="A37" i="26" s="1"/>
  <c r="A38" i="26" s="1"/>
  <c r="A39" i="26" s="1"/>
  <c r="A40" i="26" s="1"/>
  <c r="A41" i="26" s="1"/>
  <c r="A43" i="26" s="1"/>
  <c r="A44" i="26" s="1"/>
  <c r="A45" i="26" s="1"/>
  <c r="A46" i="26" s="1"/>
  <c r="A47" i="26" s="1"/>
  <c r="A48" i="26" s="1"/>
  <c r="A49" i="26" s="1"/>
  <c r="A51" i="26" s="1"/>
  <c r="A53" i="26" s="1"/>
  <c r="A54" i="26" s="1"/>
  <c r="A55" i="26" s="1"/>
  <c r="A56" i="26" s="1"/>
  <c r="A57" i="26" s="1"/>
  <c r="A58" i="26" s="1"/>
  <c r="A60" i="26" s="1"/>
  <c r="A61" i="26" s="1"/>
  <c r="A62" i="26" s="1"/>
  <c r="A63" i="26" s="1"/>
  <c r="A64" i="26" s="1"/>
  <c r="A65" i="26" s="1"/>
  <c r="A66" i="26" s="1"/>
  <c r="A67" i="26" s="1"/>
  <c r="A68" i="26" s="1"/>
  <c r="A70" i="26" s="1"/>
  <c r="A71" i="26" s="1"/>
  <c r="A72" i="26" s="1"/>
  <c r="A74" i="26" s="1"/>
  <c r="E80" i="27"/>
  <c r="A78" i="27"/>
  <c r="A79" i="27" s="1"/>
  <c r="A80" i="27" s="1"/>
  <c r="F74" i="27"/>
  <c r="F80" i="27" s="1"/>
  <c r="O66" i="27"/>
  <c r="N66" i="27"/>
  <c r="M66" i="27"/>
  <c r="L66" i="27"/>
  <c r="K66" i="27"/>
  <c r="J66" i="27"/>
  <c r="I66" i="27"/>
  <c r="H66" i="27"/>
  <c r="G66" i="27"/>
  <c r="F66" i="27"/>
  <c r="E66" i="27"/>
  <c r="O61" i="27"/>
  <c r="N61" i="27"/>
  <c r="M61" i="27"/>
  <c r="L61" i="27"/>
  <c r="K61" i="27"/>
  <c r="J61" i="27"/>
  <c r="I61" i="27"/>
  <c r="H61" i="27"/>
  <c r="G61" i="27"/>
  <c r="F61" i="27"/>
  <c r="O54" i="27"/>
  <c r="N54" i="27"/>
  <c r="M54" i="27"/>
  <c r="L54" i="27"/>
  <c r="K54" i="27"/>
  <c r="J54" i="27"/>
  <c r="I54" i="27"/>
  <c r="H54" i="27"/>
  <c r="G54" i="27"/>
  <c r="F54" i="27"/>
  <c r="E54" i="27"/>
  <c r="A10" i="27"/>
  <c r="A11" i="27" s="1"/>
  <c r="A12" i="27" s="1"/>
  <c r="A13" i="27" s="1"/>
  <c r="A14" i="27" s="1"/>
  <c r="A15" i="27" s="1"/>
  <c r="A16" i="27" s="1"/>
  <c r="A18" i="27" s="1"/>
  <c r="A19" i="27" s="1"/>
  <c r="A20" i="27" s="1"/>
  <c r="A21" i="27" s="1"/>
  <c r="A22" i="27" s="1"/>
  <c r="A23" i="27" s="1"/>
  <c r="A24" i="27" s="1"/>
  <c r="A26" i="27" s="1"/>
  <c r="A27" i="27" s="1"/>
  <c r="A28" i="27" s="1"/>
  <c r="A29" i="27" s="1"/>
  <c r="A30" i="27" s="1"/>
  <c r="A31" i="27" s="1"/>
  <c r="A32" i="27" s="1"/>
  <c r="A34" i="27" s="1"/>
  <c r="A35" i="27" s="1"/>
  <c r="A36" i="27" s="1"/>
  <c r="A37" i="27" s="1"/>
  <c r="A38" i="27" s="1"/>
  <c r="A39" i="27" s="1"/>
  <c r="A40" i="27" s="1"/>
  <c r="A41" i="27" s="1"/>
  <c r="A43" i="27" s="1"/>
  <c r="A44" i="27" s="1"/>
  <c r="A45" i="27" s="1"/>
  <c r="A46" i="27" s="1"/>
  <c r="A47" i="27" s="1"/>
  <c r="A48" i="27" s="1"/>
  <c r="A49" i="27" s="1"/>
  <c r="A51" i="27" s="1"/>
  <c r="A53" i="27" s="1"/>
  <c r="A54" i="27" s="1"/>
  <c r="A55" i="27" s="1"/>
  <c r="A56" i="27" s="1"/>
  <c r="A57" i="27" s="1"/>
  <c r="A58" i="27" s="1"/>
  <c r="A60" i="27" s="1"/>
  <c r="A61" i="27" s="1"/>
  <c r="A62" i="27" s="1"/>
  <c r="A63" i="27" s="1"/>
  <c r="A64" i="27" s="1"/>
  <c r="A65" i="27" s="1"/>
  <c r="A66" i="27" s="1"/>
  <c r="A67" i="27" s="1"/>
  <c r="A68" i="27" s="1"/>
  <c r="A70" i="27" s="1"/>
  <c r="A71" i="27" s="1"/>
  <c r="A72" i="27" s="1"/>
  <c r="A74" i="27" s="1"/>
  <c r="G74" i="27" l="1"/>
  <c r="G80" i="27" l="1"/>
  <c r="H74" i="27"/>
  <c r="I74" i="27" l="1"/>
  <c r="H80" i="27"/>
  <c r="I80" i="27" l="1"/>
  <c r="J74" i="27"/>
  <c r="J80" i="27" l="1"/>
  <c r="K74" i="27"/>
  <c r="K80" i="27" l="1"/>
  <c r="L74" i="27"/>
  <c r="M74" i="27" l="1"/>
  <c r="L80" i="27"/>
  <c r="L79" i="27"/>
  <c r="M80" i="27" l="1"/>
  <c r="M79" i="27"/>
  <c r="N74" i="27"/>
  <c r="N80" i="27" l="1"/>
  <c r="N79" i="27"/>
  <c r="O74" i="27"/>
  <c r="O80" i="27" l="1"/>
  <c r="O79" i="27"/>
  <c r="P74" i="27"/>
  <c r="Q74" i="27" l="1"/>
  <c r="P80" i="27"/>
  <c r="P79" i="27"/>
  <c r="Q80" i="27" l="1"/>
  <c r="Q79" i="27"/>
  <c r="R74" i="27"/>
  <c r="R80" i="27" l="1"/>
  <c r="R79" i="27"/>
  <c r="S74" i="27"/>
  <c r="S80" i="27" l="1"/>
  <c r="S79" i="27"/>
  <c r="S80" i="24" l="1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S79" i="24"/>
  <c r="R79" i="24"/>
  <c r="Q79" i="24"/>
  <c r="P79" i="24"/>
  <c r="O79" i="24"/>
  <c r="N79" i="24"/>
  <c r="M79" i="24"/>
  <c r="L79" i="24"/>
  <c r="F74" i="22" l="1"/>
  <c r="P78" i="25"/>
  <c r="Q78" i="25"/>
  <c r="R78" i="25"/>
  <c r="S78" i="25"/>
  <c r="P75" i="25"/>
  <c r="Q75" i="25"/>
  <c r="R75" i="25"/>
  <c r="S75" i="25"/>
  <c r="F75" i="25"/>
  <c r="G75" i="25"/>
  <c r="H75" i="25"/>
  <c r="I75" i="25"/>
  <c r="J75" i="25"/>
  <c r="K75" i="25"/>
  <c r="L75" i="25"/>
  <c r="M75" i="25"/>
  <c r="N75" i="25"/>
  <c r="O75" i="25"/>
  <c r="F76" i="25"/>
  <c r="G76" i="25"/>
  <c r="H76" i="25"/>
  <c r="I76" i="25"/>
  <c r="J76" i="25"/>
  <c r="K76" i="25"/>
  <c r="L76" i="25"/>
  <c r="M76" i="25"/>
  <c r="N76" i="25"/>
  <c r="O76" i="25"/>
  <c r="F77" i="25"/>
  <c r="G77" i="25"/>
  <c r="H77" i="25"/>
  <c r="I77" i="25"/>
  <c r="J77" i="25"/>
  <c r="K77" i="25"/>
  <c r="L77" i="25"/>
  <c r="M77" i="25"/>
  <c r="N77" i="25"/>
  <c r="O77" i="25"/>
  <c r="F78" i="25"/>
  <c r="G78" i="25"/>
  <c r="H78" i="25"/>
  <c r="I78" i="25"/>
  <c r="J78" i="25"/>
  <c r="K78" i="25"/>
  <c r="L78" i="25"/>
  <c r="M78" i="25"/>
  <c r="N78" i="25"/>
  <c r="O78" i="25"/>
  <c r="F79" i="25"/>
  <c r="G79" i="25"/>
  <c r="H79" i="25"/>
  <c r="I79" i="25"/>
  <c r="J79" i="25"/>
  <c r="K79" i="25"/>
  <c r="E75" i="25"/>
  <c r="E76" i="25"/>
  <c r="E77" i="25"/>
  <c r="E78" i="25"/>
  <c r="E79" i="25"/>
  <c r="F70" i="25"/>
  <c r="G70" i="25"/>
  <c r="H70" i="25"/>
  <c r="I70" i="25"/>
  <c r="J70" i="25"/>
  <c r="K70" i="25"/>
  <c r="L70" i="25"/>
  <c r="M70" i="25"/>
  <c r="N70" i="25"/>
  <c r="O70" i="25"/>
  <c r="F71" i="25"/>
  <c r="G71" i="25"/>
  <c r="H71" i="25"/>
  <c r="I71" i="25"/>
  <c r="J71" i="25"/>
  <c r="K71" i="25"/>
  <c r="L71" i="25"/>
  <c r="M71" i="25"/>
  <c r="N71" i="25"/>
  <c r="O71" i="25"/>
  <c r="F72" i="25"/>
  <c r="G72" i="25"/>
  <c r="H72" i="25"/>
  <c r="I72" i="25"/>
  <c r="J72" i="25"/>
  <c r="K72" i="25"/>
  <c r="L72" i="25"/>
  <c r="M72" i="25"/>
  <c r="N72" i="25"/>
  <c r="O72" i="25"/>
  <c r="E71" i="25"/>
  <c r="E72" i="25"/>
  <c r="F60" i="25"/>
  <c r="G60" i="25"/>
  <c r="H60" i="25"/>
  <c r="I60" i="25"/>
  <c r="J60" i="25"/>
  <c r="K60" i="25"/>
  <c r="L60" i="25"/>
  <c r="M60" i="25"/>
  <c r="N60" i="25"/>
  <c r="O60" i="25"/>
  <c r="F62" i="25"/>
  <c r="G62" i="25"/>
  <c r="H62" i="25"/>
  <c r="I62" i="25"/>
  <c r="J62" i="25"/>
  <c r="K62" i="25"/>
  <c r="L62" i="25"/>
  <c r="M62" i="25"/>
  <c r="N62" i="25"/>
  <c r="O62" i="25"/>
  <c r="F63" i="25"/>
  <c r="G63" i="25"/>
  <c r="H63" i="25"/>
  <c r="I63" i="25"/>
  <c r="J63" i="25"/>
  <c r="K63" i="25"/>
  <c r="L63" i="25"/>
  <c r="M63" i="25"/>
  <c r="N63" i="25"/>
  <c r="O63" i="25"/>
  <c r="F64" i="25"/>
  <c r="G64" i="25"/>
  <c r="H64" i="25"/>
  <c r="I64" i="25"/>
  <c r="J64" i="25"/>
  <c r="K64" i="25"/>
  <c r="L64" i="25"/>
  <c r="M64" i="25"/>
  <c r="N64" i="25"/>
  <c r="O64" i="25"/>
  <c r="F65" i="25"/>
  <c r="G65" i="25"/>
  <c r="H65" i="25"/>
  <c r="I65" i="25"/>
  <c r="J65" i="25"/>
  <c r="K65" i="25"/>
  <c r="L65" i="25"/>
  <c r="M65" i="25"/>
  <c r="N65" i="25"/>
  <c r="O65" i="25"/>
  <c r="F67" i="25"/>
  <c r="G67" i="25"/>
  <c r="H67" i="25"/>
  <c r="I67" i="25"/>
  <c r="J67" i="25"/>
  <c r="K67" i="25"/>
  <c r="L67" i="25"/>
  <c r="M67" i="25"/>
  <c r="N67" i="25"/>
  <c r="O67" i="25"/>
  <c r="F68" i="25"/>
  <c r="G68" i="25"/>
  <c r="H68" i="25"/>
  <c r="I68" i="25"/>
  <c r="J68" i="25"/>
  <c r="K68" i="25"/>
  <c r="L68" i="25"/>
  <c r="M68" i="25"/>
  <c r="N68" i="25"/>
  <c r="O68" i="25"/>
  <c r="E61" i="25"/>
  <c r="E62" i="25"/>
  <c r="E63" i="25"/>
  <c r="E64" i="25"/>
  <c r="E65" i="25"/>
  <c r="E67" i="25"/>
  <c r="E68" i="25"/>
  <c r="F53" i="25"/>
  <c r="G53" i="25"/>
  <c r="H53" i="25"/>
  <c r="I53" i="25"/>
  <c r="J53" i="25"/>
  <c r="K53" i="25"/>
  <c r="L53" i="25"/>
  <c r="M53" i="25"/>
  <c r="N53" i="25"/>
  <c r="O53" i="25"/>
  <c r="F55" i="25"/>
  <c r="G55" i="25"/>
  <c r="H55" i="25"/>
  <c r="I55" i="25"/>
  <c r="J55" i="25"/>
  <c r="K55" i="25"/>
  <c r="L55" i="25"/>
  <c r="M55" i="25"/>
  <c r="N55" i="25"/>
  <c r="O55" i="25"/>
  <c r="F56" i="25"/>
  <c r="G56" i="25"/>
  <c r="H56" i="25"/>
  <c r="I56" i="25"/>
  <c r="J56" i="25"/>
  <c r="K56" i="25"/>
  <c r="L56" i="25"/>
  <c r="M56" i="25"/>
  <c r="N56" i="25"/>
  <c r="O56" i="25"/>
  <c r="F57" i="25"/>
  <c r="G57" i="25"/>
  <c r="H57" i="25"/>
  <c r="I57" i="25"/>
  <c r="J57" i="25"/>
  <c r="K57" i="25"/>
  <c r="L57" i="25"/>
  <c r="M57" i="25"/>
  <c r="N57" i="25"/>
  <c r="O57" i="25"/>
  <c r="F58" i="25"/>
  <c r="G58" i="25"/>
  <c r="H58" i="25"/>
  <c r="I58" i="25"/>
  <c r="J58" i="25"/>
  <c r="K58" i="25"/>
  <c r="L58" i="25"/>
  <c r="M58" i="25"/>
  <c r="N58" i="25"/>
  <c r="O58" i="25"/>
  <c r="E55" i="25"/>
  <c r="E56" i="25"/>
  <c r="E57" i="25"/>
  <c r="E58" i="25"/>
  <c r="F51" i="25"/>
  <c r="G51" i="25"/>
  <c r="H51" i="25"/>
  <c r="I51" i="25"/>
  <c r="J51" i="25"/>
  <c r="K51" i="25"/>
  <c r="L51" i="25"/>
  <c r="M51" i="25"/>
  <c r="N51" i="25"/>
  <c r="O51" i="25"/>
  <c r="F43" i="25"/>
  <c r="G43" i="25"/>
  <c r="H43" i="25"/>
  <c r="I43" i="25"/>
  <c r="J43" i="25"/>
  <c r="K43" i="25"/>
  <c r="L43" i="25"/>
  <c r="M43" i="25"/>
  <c r="N43" i="25"/>
  <c r="O43" i="25"/>
  <c r="F44" i="25"/>
  <c r="G44" i="25"/>
  <c r="H44" i="25"/>
  <c r="I44" i="25"/>
  <c r="J44" i="25"/>
  <c r="K44" i="25"/>
  <c r="L44" i="25"/>
  <c r="M44" i="25"/>
  <c r="N44" i="25"/>
  <c r="O44" i="25"/>
  <c r="F45" i="25"/>
  <c r="G45" i="25"/>
  <c r="H45" i="25"/>
  <c r="I45" i="25"/>
  <c r="J45" i="25"/>
  <c r="K45" i="25"/>
  <c r="L45" i="25"/>
  <c r="M45" i="25"/>
  <c r="N45" i="25"/>
  <c r="O45" i="25"/>
  <c r="F46" i="25"/>
  <c r="G46" i="25"/>
  <c r="H46" i="25"/>
  <c r="I46" i="25"/>
  <c r="J46" i="25"/>
  <c r="K46" i="25"/>
  <c r="L46" i="25"/>
  <c r="M46" i="25"/>
  <c r="N46" i="25"/>
  <c r="O46" i="25"/>
  <c r="F47" i="25"/>
  <c r="G47" i="25"/>
  <c r="H47" i="25"/>
  <c r="I47" i="25"/>
  <c r="J47" i="25"/>
  <c r="K47" i="25"/>
  <c r="L47" i="25"/>
  <c r="M47" i="25"/>
  <c r="N47" i="25"/>
  <c r="O47" i="25"/>
  <c r="F48" i="25"/>
  <c r="G48" i="25"/>
  <c r="H48" i="25"/>
  <c r="I48" i="25"/>
  <c r="J48" i="25"/>
  <c r="K48" i="25"/>
  <c r="L48" i="25"/>
  <c r="M48" i="25"/>
  <c r="N48" i="25"/>
  <c r="O48" i="25"/>
  <c r="F49" i="25"/>
  <c r="G49" i="25"/>
  <c r="H49" i="25"/>
  <c r="I49" i="25"/>
  <c r="J49" i="25"/>
  <c r="K49" i="25"/>
  <c r="L49" i="25"/>
  <c r="M49" i="25"/>
  <c r="N49" i="25"/>
  <c r="O49" i="25"/>
  <c r="E44" i="25"/>
  <c r="E45" i="25"/>
  <c r="E46" i="25"/>
  <c r="E47" i="25"/>
  <c r="E48" i="25"/>
  <c r="E49" i="25"/>
  <c r="F34" i="25"/>
  <c r="G34" i="25"/>
  <c r="H34" i="25"/>
  <c r="I34" i="25"/>
  <c r="J34" i="25"/>
  <c r="K34" i="25"/>
  <c r="L34" i="25"/>
  <c r="M34" i="25"/>
  <c r="N34" i="25"/>
  <c r="O34" i="25"/>
  <c r="F35" i="25"/>
  <c r="G35" i="25"/>
  <c r="H35" i="25"/>
  <c r="I35" i="25"/>
  <c r="J35" i="25"/>
  <c r="K35" i="25"/>
  <c r="L35" i="25"/>
  <c r="M35" i="25"/>
  <c r="N35" i="25"/>
  <c r="O35" i="25"/>
  <c r="F36" i="25"/>
  <c r="G36" i="25"/>
  <c r="H36" i="25"/>
  <c r="I36" i="25"/>
  <c r="J36" i="25"/>
  <c r="K36" i="25"/>
  <c r="L36" i="25"/>
  <c r="M36" i="25"/>
  <c r="N36" i="25"/>
  <c r="O36" i="25"/>
  <c r="F37" i="25"/>
  <c r="G37" i="25"/>
  <c r="H37" i="25"/>
  <c r="I37" i="25"/>
  <c r="J37" i="25"/>
  <c r="K37" i="25"/>
  <c r="L37" i="25"/>
  <c r="M37" i="25"/>
  <c r="N37" i="25"/>
  <c r="O37" i="25"/>
  <c r="F38" i="25"/>
  <c r="G38" i="25"/>
  <c r="H38" i="25"/>
  <c r="I38" i="25"/>
  <c r="J38" i="25"/>
  <c r="K38" i="25"/>
  <c r="L38" i="25"/>
  <c r="M38" i="25"/>
  <c r="N38" i="25"/>
  <c r="O38" i="25"/>
  <c r="F40" i="25"/>
  <c r="G40" i="25"/>
  <c r="H40" i="25"/>
  <c r="I40" i="25"/>
  <c r="J40" i="25"/>
  <c r="K40" i="25"/>
  <c r="L40" i="25"/>
  <c r="M40" i="25"/>
  <c r="N40" i="25"/>
  <c r="O40" i="25"/>
  <c r="F41" i="25"/>
  <c r="G41" i="25"/>
  <c r="H41" i="25"/>
  <c r="I41" i="25"/>
  <c r="J41" i="25"/>
  <c r="K41" i="25"/>
  <c r="L41" i="25"/>
  <c r="M41" i="25"/>
  <c r="N41" i="25"/>
  <c r="O41" i="25"/>
  <c r="E38" i="25"/>
  <c r="E40" i="25"/>
  <c r="E41" i="25"/>
  <c r="E35" i="25"/>
  <c r="E36" i="25"/>
  <c r="E37" i="25"/>
  <c r="F26" i="25"/>
  <c r="G26" i="25"/>
  <c r="H26" i="25"/>
  <c r="I26" i="25"/>
  <c r="J26" i="25"/>
  <c r="K26" i="25"/>
  <c r="L26" i="25"/>
  <c r="M26" i="25"/>
  <c r="N26" i="25"/>
  <c r="O26" i="25"/>
  <c r="F27" i="25"/>
  <c r="G27" i="25"/>
  <c r="H27" i="25"/>
  <c r="I27" i="25"/>
  <c r="J27" i="25"/>
  <c r="K27" i="25"/>
  <c r="L27" i="25"/>
  <c r="M27" i="25"/>
  <c r="N27" i="25"/>
  <c r="O27" i="25"/>
  <c r="F28" i="25"/>
  <c r="G28" i="25"/>
  <c r="H28" i="25"/>
  <c r="I28" i="25"/>
  <c r="J28" i="25"/>
  <c r="K28" i="25"/>
  <c r="L28" i="25"/>
  <c r="M28" i="25"/>
  <c r="N28" i="25"/>
  <c r="O28" i="25"/>
  <c r="F29" i="25"/>
  <c r="G29" i="25"/>
  <c r="H29" i="25"/>
  <c r="I29" i="25"/>
  <c r="J29" i="25"/>
  <c r="K29" i="25"/>
  <c r="L29" i="25"/>
  <c r="M29" i="25"/>
  <c r="N29" i="25"/>
  <c r="O29" i="25"/>
  <c r="F30" i="25"/>
  <c r="G30" i="25"/>
  <c r="H30" i="25"/>
  <c r="I30" i="25"/>
  <c r="J30" i="25"/>
  <c r="K30" i="25"/>
  <c r="L30" i="25"/>
  <c r="M30" i="25"/>
  <c r="N30" i="25"/>
  <c r="O30" i="25"/>
  <c r="F31" i="25"/>
  <c r="G31" i="25"/>
  <c r="H31" i="25"/>
  <c r="I31" i="25"/>
  <c r="J31" i="25"/>
  <c r="K31" i="25"/>
  <c r="L31" i="25"/>
  <c r="M31" i="25"/>
  <c r="N31" i="25"/>
  <c r="O31" i="25"/>
  <c r="F32" i="25"/>
  <c r="G32" i="25"/>
  <c r="H32" i="25"/>
  <c r="I32" i="25"/>
  <c r="J32" i="25"/>
  <c r="K32" i="25"/>
  <c r="L32" i="25"/>
  <c r="M32" i="25"/>
  <c r="N32" i="25"/>
  <c r="O32" i="25"/>
  <c r="E27" i="25"/>
  <c r="E28" i="25"/>
  <c r="E29" i="25"/>
  <c r="E30" i="25"/>
  <c r="E31" i="25"/>
  <c r="E32" i="25"/>
  <c r="F18" i="25"/>
  <c r="G18" i="25"/>
  <c r="H18" i="25"/>
  <c r="I18" i="25"/>
  <c r="J18" i="25"/>
  <c r="K18" i="25"/>
  <c r="L18" i="25"/>
  <c r="M18" i="25"/>
  <c r="N18" i="25"/>
  <c r="O18" i="25"/>
  <c r="F19" i="25"/>
  <c r="G19" i="25"/>
  <c r="H19" i="25"/>
  <c r="I19" i="25"/>
  <c r="J19" i="25"/>
  <c r="K19" i="25"/>
  <c r="L19" i="25"/>
  <c r="M19" i="25"/>
  <c r="N19" i="25"/>
  <c r="O19" i="25"/>
  <c r="F20" i="25"/>
  <c r="G20" i="25"/>
  <c r="H20" i="25"/>
  <c r="I20" i="25"/>
  <c r="J20" i="25"/>
  <c r="K20" i="25"/>
  <c r="L20" i="25"/>
  <c r="M20" i="25"/>
  <c r="N20" i="25"/>
  <c r="O20" i="25"/>
  <c r="F21" i="25"/>
  <c r="G21" i="25"/>
  <c r="H21" i="25"/>
  <c r="I21" i="25"/>
  <c r="J21" i="25"/>
  <c r="K21" i="25"/>
  <c r="L21" i="25"/>
  <c r="M21" i="25"/>
  <c r="N21" i="25"/>
  <c r="O21" i="25"/>
  <c r="F23" i="25"/>
  <c r="G23" i="25"/>
  <c r="H23" i="25"/>
  <c r="I23" i="25"/>
  <c r="J23" i="25"/>
  <c r="K23" i="25"/>
  <c r="L23" i="25"/>
  <c r="M23" i="25"/>
  <c r="N23" i="25"/>
  <c r="O23" i="25"/>
  <c r="F24" i="25"/>
  <c r="G24" i="25"/>
  <c r="H24" i="25"/>
  <c r="I24" i="25"/>
  <c r="J24" i="25"/>
  <c r="K24" i="25"/>
  <c r="L24" i="25"/>
  <c r="M24" i="25"/>
  <c r="N24" i="25"/>
  <c r="O24" i="25"/>
  <c r="E19" i="25"/>
  <c r="E20" i="25"/>
  <c r="E21" i="25"/>
  <c r="E23" i="25"/>
  <c r="E24" i="25"/>
  <c r="E74" i="25"/>
  <c r="E70" i="25"/>
  <c r="E60" i="25"/>
  <c r="E53" i="25"/>
  <c r="E51" i="25"/>
  <c r="E43" i="25"/>
  <c r="E34" i="25"/>
  <c r="E26" i="25"/>
  <c r="E18" i="25"/>
  <c r="F10" i="25"/>
  <c r="G10" i="25"/>
  <c r="H10" i="25"/>
  <c r="I10" i="25"/>
  <c r="J10" i="25"/>
  <c r="K10" i="25"/>
  <c r="L10" i="25"/>
  <c r="M10" i="25"/>
  <c r="N10" i="25"/>
  <c r="O10" i="25"/>
  <c r="F11" i="25"/>
  <c r="G11" i="25"/>
  <c r="H11" i="25"/>
  <c r="I11" i="25"/>
  <c r="J11" i="25"/>
  <c r="K11" i="25"/>
  <c r="L11" i="25"/>
  <c r="M11" i="25"/>
  <c r="N11" i="25"/>
  <c r="O11" i="25"/>
  <c r="F12" i="25"/>
  <c r="G12" i="25"/>
  <c r="H12" i="25"/>
  <c r="I12" i="25"/>
  <c r="J12" i="25"/>
  <c r="K12" i="25"/>
  <c r="L12" i="25"/>
  <c r="M12" i="25"/>
  <c r="N12" i="25"/>
  <c r="O12" i="25"/>
  <c r="F13" i="25"/>
  <c r="G13" i="25"/>
  <c r="H13" i="25"/>
  <c r="I13" i="25"/>
  <c r="J13" i="25"/>
  <c r="K13" i="25"/>
  <c r="L13" i="25"/>
  <c r="M13" i="25"/>
  <c r="N13" i="25"/>
  <c r="O13" i="25"/>
  <c r="F14" i="25"/>
  <c r="G14" i="25"/>
  <c r="H14" i="25"/>
  <c r="I14" i="25"/>
  <c r="J14" i="25"/>
  <c r="K14" i="25"/>
  <c r="L14" i="25"/>
  <c r="M14" i="25"/>
  <c r="N14" i="25"/>
  <c r="O14" i="25"/>
  <c r="F15" i="25"/>
  <c r="G15" i="25"/>
  <c r="H15" i="25"/>
  <c r="I15" i="25"/>
  <c r="J15" i="25"/>
  <c r="K15" i="25"/>
  <c r="L15" i="25"/>
  <c r="M15" i="25"/>
  <c r="N15" i="25"/>
  <c r="O15" i="25"/>
  <c r="F16" i="25"/>
  <c r="G16" i="25"/>
  <c r="H16" i="25"/>
  <c r="I16" i="25"/>
  <c r="J16" i="25"/>
  <c r="K16" i="25"/>
  <c r="L16" i="25"/>
  <c r="M16" i="25"/>
  <c r="N16" i="25"/>
  <c r="O16" i="25"/>
  <c r="E11" i="25"/>
  <c r="E12" i="25"/>
  <c r="E13" i="25"/>
  <c r="E14" i="25"/>
  <c r="E15" i="25"/>
  <c r="E16" i="25"/>
  <c r="E10" i="25"/>
  <c r="F5" i="25"/>
  <c r="G5" i="25"/>
  <c r="H5" i="25"/>
  <c r="I5" i="25"/>
  <c r="J5" i="25"/>
  <c r="K5" i="25"/>
  <c r="F6" i="25"/>
  <c r="G6" i="25"/>
  <c r="H6" i="25"/>
  <c r="I6" i="25"/>
  <c r="J6" i="25"/>
  <c r="K6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F8" i="25"/>
  <c r="G8" i="25"/>
  <c r="H8" i="25"/>
  <c r="I8" i="25"/>
  <c r="J8" i="25"/>
  <c r="K8" i="25"/>
  <c r="L8" i="25"/>
  <c r="M8" i="25"/>
  <c r="N8" i="25"/>
  <c r="O8" i="25"/>
  <c r="E8" i="25"/>
  <c r="E6" i="25"/>
  <c r="E7" i="25"/>
  <c r="E5" i="25"/>
  <c r="F74" i="25" l="1"/>
  <c r="A78" i="25" l="1"/>
  <c r="A79" i="25" s="1"/>
  <c r="A80" i="25" s="1"/>
  <c r="A10" i="25"/>
  <c r="A11" i="25" s="1"/>
  <c r="A12" i="25" s="1"/>
  <c r="A13" i="25" s="1"/>
  <c r="A14" i="25" s="1"/>
  <c r="A15" i="25" s="1"/>
  <c r="A16" i="25" s="1"/>
  <c r="A18" i="25" s="1"/>
  <c r="A19" i="25" s="1"/>
  <c r="A20" i="25" s="1"/>
  <c r="A21" i="25" s="1"/>
  <c r="A22" i="25" s="1"/>
  <c r="A23" i="25" s="1"/>
  <c r="A24" i="25" s="1"/>
  <c r="A26" i="25" s="1"/>
  <c r="A27" i="25" s="1"/>
  <c r="A28" i="25" s="1"/>
  <c r="A29" i="25" s="1"/>
  <c r="A30" i="25" s="1"/>
  <c r="A31" i="25" s="1"/>
  <c r="A32" i="25" s="1"/>
  <c r="A34" i="25" s="1"/>
  <c r="A35" i="25" s="1"/>
  <c r="A36" i="25" s="1"/>
  <c r="A37" i="25" s="1"/>
  <c r="A38" i="25" s="1"/>
  <c r="A39" i="25" s="1"/>
  <c r="A40" i="25" s="1"/>
  <c r="A41" i="25" s="1"/>
  <c r="A43" i="25" s="1"/>
  <c r="A44" i="25" s="1"/>
  <c r="A45" i="25" s="1"/>
  <c r="A46" i="25" s="1"/>
  <c r="A47" i="25" s="1"/>
  <c r="A48" i="25" s="1"/>
  <c r="A49" i="25" s="1"/>
  <c r="A51" i="25" s="1"/>
  <c r="A53" i="25" s="1"/>
  <c r="A54" i="25" s="1"/>
  <c r="A55" i="25" s="1"/>
  <c r="A56" i="25" s="1"/>
  <c r="A57" i="25" s="1"/>
  <c r="A58" i="25" s="1"/>
  <c r="A60" i="25" s="1"/>
  <c r="A61" i="25" s="1"/>
  <c r="A62" i="25" s="1"/>
  <c r="A63" i="25" s="1"/>
  <c r="A64" i="25" s="1"/>
  <c r="A65" i="25" s="1"/>
  <c r="A66" i="25" s="1"/>
  <c r="A67" i="25" s="1"/>
  <c r="A68" i="25" s="1"/>
  <c r="A70" i="25" s="1"/>
  <c r="A71" i="25" s="1"/>
  <c r="A72" i="25" s="1"/>
  <c r="A74" i="25" s="1"/>
  <c r="L6" i="22" l="1"/>
  <c r="L6" i="25" s="1"/>
  <c r="L5" i="22"/>
  <c r="L5" i="25" s="1"/>
  <c r="E80" i="22"/>
  <c r="E80" i="25" s="1"/>
  <c r="A78" i="22"/>
  <c r="A79" i="22" s="1"/>
  <c r="A80" i="22" s="1"/>
  <c r="G74" i="22"/>
  <c r="F80" i="22"/>
  <c r="F80" i="25" s="1"/>
  <c r="O66" i="22"/>
  <c r="O66" i="25" s="1"/>
  <c r="N66" i="22"/>
  <c r="N66" i="25" s="1"/>
  <c r="M66" i="22"/>
  <c r="M66" i="25" s="1"/>
  <c r="L66" i="22"/>
  <c r="L66" i="25" s="1"/>
  <c r="K66" i="22"/>
  <c r="K66" i="25" s="1"/>
  <c r="J66" i="22"/>
  <c r="J66" i="25" s="1"/>
  <c r="I66" i="22"/>
  <c r="I66" i="25" s="1"/>
  <c r="H66" i="22"/>
  <c r="H66" i="25" s="1"/>
  <c r="G66" i="22"/>
  <c r="G66" i="25" s="1"/>
  <c r="F66" i="22"/>
  <c r="F66" i="25" s="1"/>
  <c r="E66" i="22"/>
  <c r="E66" i="25" s="1"/>
  <c r="O61" i="22"/>
  <c r="O61" i="25" s="1"/>
  <c r="N61" i="22"/>
  <c r="N61" i="25" s="1"/>
  <c r="M61" i="22"/>
  <c r="M61" i="25" s="1"/>
  <c r="L61" i="22"/>
  <c r="L61" i="25" s="1"/>
  <c r="K61" i="22"/>
  <c r="K61" i="25" s="1"/>
  <c r="J61" i="22"/>
  <c r="J61" i="25" s="1"/>
  <c r="I61" i="22"/>
  <c r="I61" i="25" s="1"/>
  <c r="H61" i="22"/>
  <c r="H61" i="25" s="1"/>
  <c r="G61" i="22"/>
  <c r="G61" i="25" s="1"/>
  <c r="F61" i="22"/>
  <c r="F61" i="25" s="1"/>
  <c r="O54" i="22"/>
  <c r="O54" i="25" s="1"/>
  <c r="N54" i="22"/>
  <c r="N54" i="25" s="1"/>
  <c r="M54" i="22"/>
  <c r="M54" i="25" s="1"/>
  <c r="L54" i="22"/>
  <c r="L54" i="25" s="1"/>
  <c r="K54" i="22"/>
  <c r="K54" i="25" s="1"/>
  <c r="J54" i="22"/>
  <c r="J54" i="25" s="1"/>
  <c r="I54" i="22"/>
  <c r="I54" i="25" s="1"/>
  <c r="H54" i="22"/>
  <c r="H54" i="25" s="1"/>
  <c r="G54" i="22"/>
  <c r="G54" i="25" s="1"/>
  <c r="F54" i="22"/>
  <c r="F54" i="25" s="1"/>
  <c r="E54" i="22"/>
  <c r="E54" i="25" s="1"/>
  <c r="A10" i="22"/>
  <c r="A11" i="22" s="1"/>
  <c r="A12" i="22" s="1"/>
  <c r="A13" i="22" s="1"/>
  <c r="A14" i="22" s="1"/>
  <c r="A15" i="22" s="1"/>
  <c r="A16" i="22" s="1"/>
  <c r="A18" i="22" s="1"/>
  <c r="A19" i="22" s="1"/>
  <c r="A20" i="22" s="1"/>
  <c r="A21" i="22" s="1"/>
  <c r="A22" i="22" s="1"/>
  <c r="A23" i="22" s="1"/>
  <c r="A24" i="22" s="1"/>
  <c r="A26" i="22" s="1"/>
  <c r="A27" i="22" s="1"/>
  <c r="A28" i="22" s="1"/>
  <c r="A29" i="22" s="1"/>
  <c r="A30" i="22" s="1"/>
  <c r="A31" i="22" s="1"/>
  <c r="A32" i="22" s="1"/>
  <c r="A34" i="22" s="1"/>
  <c r="A35" i="22" s="1"/>
  <c r="A36" i="22" s="1"/>
  <c r="A37" i="22" s="1"/>
  <c r="A38" i="22" s="1"/>
  <c r="A39" i="22" s="1"/>
  <c r="A40" i="22" s="1"/>
  <c r="A41" i="22" s="1"/>
  <c r="A43" i="22" s="1"/>
  <c r="A44" i="22" s="1"/>
  <c r="A45" i="22" s="1"/>
  <c r="A46" i="22" s="1"/>
  <c r="A47" i="22" s="1"/>
  <c r="A48" i="22" s="1"/>
  <c r="A49" i="22" s="1"/>
  <c r="A51" i="22" s="1"/>
  <c r="A53" i="22" s="1"/>
  <c r="A54" i="22" s="1"/>
  <c r="A55" i="22" s="1"/>
  <c r="A56" i="22" s="1"/>
  <c r="A57" i="22" s="1"/>
  <c r="A58" i="22" s="1"/>
  <c r="A60" i="22" s="1"/>
  <c r="A61" i="22" s="1"/>
  <c r="A62" i="22" s="1"/>
  <c r="A63" i="22" s="1"/>
  <c r="A64" i="22" s="1"/>
  <c r="A65" i="22" s="1"/>
  <c r="A66" i="22" s="1"/>
  <c r="A67" i="22" s="1"/>
  <c r="A68" i="22" s="1"/>
  <c r="A70" i="22" s="1"/>
  <c r="A71" i="22" s="1"/>
  <c r="A72" i="22" s="1"/>
  <c r="A74" i="22" s="1"/>
  <c r="G80" i="22" l="1"/>
  <c r="G80" i="25" s="1"/>
  <c r="G74" i="25"/>
  <c r="M5" i="22"/>
  <c r="M6" i="22"/>
  <c r="M6" i="25" s="1"/>
  <c r="H74" i="22"/>
  <c r="H74" i="25" s="1"/>
  <c r="N5" i="22" l="1"/>
  <c r="M5" i="25"/>
  <c r="N6" i="22"/>
  <c r="N6" i="25" s="1"/>
  <c r="I74" i="22"/>
  <c r="I74" i="25" s="1"/>
  <c r="H80" i="22"/>
  <c r="H80" i="25" s="1"/>
  <c r="N5" i="25" l="1"/>
  <c r="O5" i="22"/>
  <c r="O6" i="22"/>
  <c r="O6" i="25" s="1"/>
  <c r="I80" i="22"/>
  <c r="I80" i="25" s="1"/>
  <c r="J74" i="22"/>
  <c r="J74" i="25" s="1"/>
  <c r="O5" i="25" l="1"/>
  <c r="P5" i="22"/>
  <c r="J80" i="22"/>
  <c r="J80" i="25" s="1"/>
  <c r="K74" i="22"/>
  <c r="K74" i="25" s="1"/>
  <c r="P5" i="25" l="1"/>
  <c r="Q5" i="22"/>
  <c r="K80" i="22"/>
  <c r="K80" i="25" s="1"/>
  <c r="L74" i="22"/>
  <c r="L74" i="25" s="1"/>
  <c r="Q5" i="25" l="1"/>
  <c r="R5" i="22"/>
  <c r="M74" i="22"/>
  <c r="M74" i="25" s="1"/>
  <c r="L80" i="22"/>
  <c r="L80" i="25" s="1"/>
  <c r="L79" i="22"/>
  <c r="L79" i="25" s="1"/>
  <c r="R5" i="25" l="1"/>
  <c r="S5" i="22"/>
  <c r="S5" i="25" s="1"/>
  <c r="M80" i="22"/>
  <c r="M80" i="25" s="1"/>
  <c r="M79" i="22"/>
  <c r="M79" i="25" s="1"/>
  <c r="N74" i="22"/>
  <c r="N74" i="25" s="1"/>
  <c r="N80" i="22" l="1"/>
  <c r="N80" i="25" s="1"/>
  <c r="N79" i="22"/>
  <c r="N79" i="25" s="1"/>
  <c r="O74" i="22"/>
  <c r="O74" i="25" s="1"/>
  <c r="O80" i="22" l="1"/>
  <c r="O80" i="25" s="1"/>
  <c r="O79" i="22"/>
  <c r="O79" i="25" s="1"/>
  <c r="P74" i="22"/>
  <c r="P74" i="25" s="1"/>
  <c r="Q74" i="22" l="1"/>
  <c r="Q74" i="25" s="1"/>
  <c r="P80" i="22"/>
  <c r="P80" i="25" s="1"/>
  <c r="P79" i="22"/>
  <c r="P79" i="25" s="1"/>
  <c r="Q80" i="22" l="1"/>
  <c r="Q80" i="25" s="1"/>
  <c r="Q79" i="22"/>
  <c r="Q79" i="25" s="1"/>
  <c r="R74" i="22"/>
  <c r="R74" i="25" s="1"/>
  <c r="R80" i="22" l="1"/>
  <c r="R80" i="25" s="1"/>
  <c r="R79" i="22"/>
  <c r="R79" i="25" s="1"/>
  <c r="S74" i="22"/>
  <c r="S74" i="25" s="1"/>
  <c r="S80" i="22" l="1"/>
  <c r="S80" i="25" s="1"/>
  <c r="S79" i="22"/>
  <c r="S79" i="25" s="1"/>
</calcChain>
</file>

<file path=xl/sharedStrings.xml><?xml version="1.0" encoding="utf-8"?>
<sst xmlns="http://schemas.openxmlformats.org/spreadsheetml/2006/main" count="1255" uniqueCount="140">
  <si>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</si>
  <si>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</si>
  <si>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</si>
  <si>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</si>
  <si>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</si>
  <si>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</si>
  <si>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</si>
  <si>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</si>
  <si>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</si>
  <si>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</si>
  <si>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</si>
  <si>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</si>
  <si>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</si>
  <si>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</si>
  <si>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</si>
  <si>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</si>
  <si>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</si>
  <si>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</si>
  <si>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</si>
  <si>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</si>
  <si>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</si>
  <si>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</si>
  <si>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</si>
  <si>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</si>
  <si>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</si>
  <si>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</si>
  <si>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</si>
  <si>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</si>
  <si>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</si>
  <si>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</si>
  <si>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</si>
  <si>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</si>
  <si>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</si>
  <si>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</si>
  <si>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</si>
  <si>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</si>
  <si>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</si>
  <si>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</si>
  <si>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</si>
  <si>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</si>
  <si>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</si>
  <si>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</si>
  <si>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</si>
  <si>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</si>
  <si>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</si>
  <si>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</si>
  <si>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</si>
  <si>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</si>
  <si>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</si>
  <si>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</si>
  <si>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</si>
  <si>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</si>
  <si>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</si>
  <si>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</si>
  <si>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</si>
  <si>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</si>
  <si>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</si>
  <si>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</si>
  <si>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</si>
  <si>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</si>
  <si>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</si>
  <si>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</si>
  <si>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</si>
  <si>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</si>
  <si>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</si>
  <si>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</si>
  <si>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</si>
  <si>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</si>
  <si>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</si>
  <si>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</si>
  <si>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</si>
  <si>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</si>
  <si>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</si>
  <si>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</si>
  <si>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</si>
  <si>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</si>
  <si>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</si>
  <si>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</si>
  <si>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</si>
  <si>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</si>
  <si>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</si>
  <si>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</si>
  <si>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</si>
  <si>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</si>
  <si>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</si>
  <si>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</si>
  <si>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</si>
  <si>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</si>
  <si>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</si>
  <si>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</si>
  <si>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</si>
  <si>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</si>
  <si>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</si>
  <si>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</si>
  <si>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</si>
  <si>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</si>
  <si>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</si>
  <si>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</si>
  <si>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</si>
  <si>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</si>
  <si>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</si>
  <si>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</si>
  <si>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</si>
  <si>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</si>
  <si>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</si>
  <si>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</si>
  <si>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</si>
  <si>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</si>
  <si>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</si>
  <si>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</si>
  <si>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</si>
  <si>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</si>
  <si>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</si>
  <si>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</si>
  <si>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</si>
  <si>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</si>
  <si>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</si>
  <si>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</si>
  <si>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</si>
  <si>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</si>
  <si>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</si>
  <si>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</si>
  <si>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</si>
  <si>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</si>
  <si>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</si>
  <si>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</si>
  <si>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</si>
  <si>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</si>
  <si>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</si>
  <si>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</si>
  <si>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</si>
  <si>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</si>
  <si>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</si>
  <si>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</si>
  <si>
    <r>
      <t>%</t>
    </r>
    <r>
      <rPr>
        <vertAlign val="subscript"/>
        <sz val="11"/>
        <color theme="1"/>
        <rFont val="Times New Roman"/>
        <family val="1"/>
        <charset val="186"/>
      </rPr>
      <t>o</t>
    </r>
  </si>
  <si>
    <t>t-5</t>
  </si>
  <si>
    <t>t-6</t>
  </si>
  <si>
    <t>Potential GDP growth</t>
  </si>
  <si>
    <t>Iedzīvotaji darbspējas vecumā (15-74)</t>
  </si>
  <si>
    <t>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</si>
</sst>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Garamond"/>
      <family val="1"/>
      <charset val="186"/>
    </font>
    <font>
      <vertAlign val="subscript"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186"/>
    </font>
    <font>
      <i/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indent="1"/>
    </xf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0" fontId="5" fillId="2" borderId="0" xfId="0" applyFont="1" applyFill="1" applyAlignment="1">
      <alignment horizontal="right" vertical="center" wrapText="1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Alignment="1">
      <alignment horizontal="right" vertical="center" indent="1"/>
    </xf>
    <xf numFmtId="3" fontId="2" fillId="0" borderId="0" xfId="0" applyNumberFormat="1" applyFont="1"/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8"/>
    </xf>
    <xf numFmtId="0" fontId="7" fillId="0" borderId="0" xfId="0" applyFont="1" applyAlignment="1">
      <alignment horizontal="left" vertical="center" indent="5"/>
    </xf>
    <xf numFmtId="0" fontId="7" fillId="0" borderId="0" xfId="0" applyFont="1"/>
    <xf numFmtId="0" fontId="4" fillId="0" borderId="0" xfId="0" applyFont="1" applyAlignment="1">
      <alignment vertical="center"/>
    </xf>
    <xf numFmtId="1" fontId="8" fillId="0" borderId="1" xfId="0" applyNumberFormat="1" applyFont="1" applyFill="1" applyBorder="1" applyAlignment="1">
      <alignment horizontal="right" indent="1"/>
    </xf>
    <xf numFmtId="164" fontId="8" fillId="0" borderId="1" xfId="0" applyNumberFormat="1" applyFont="1" applyFill="1" applyBorder="1" applyAlignment="1">
      <alignment horizontal="right" indent="1"/>
    </xf>
    <xf numFmtId="165" fontId="2" fillId="0" borderId="0" xfId="0" applyNumberFormat="1" applyFont="1"/>
    <xf numFmtId="165" fontId="4" fillId="0" borderId="0" xfId="0" applyNumberFormat="1" applyFont="1" applyAlignment="1">
      <alignment vertical="center"/>
    </xf>
    <xf numFmtId="165" fontId="8" fillId="0" borderId="1" xfId="0" applyNumberFormat="1" applyFont="1" applyFill="1" applyBorder="1" applyAlignment="1">
      <alignment horizontal="right" indent="1"/>
    </xf>
    <xf numFmtId="165" fontId="6" fillId="0" borderId="0" xfId="0" applyNumberFormat="1" applyFont="1" applyFill="1"/>
    <xf numFmtId="3" fontId="8" fillId="0" borderId="1" xfId="0" applyNumberFormat="1" applyFont="1" applyFill="1" applyBorder="1" applyAlignment="1">
      <alignment horizontal="right" indent="1"/>
    </xf>
    <xf numFmtId="9" fontId="2" fillId="0" borderId="0" xfId="0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right" indent="1"/>
    </xf>
    <xf numFmtId="165" fontId="2" fillId="0" borderId="1" xfId="0" applyNumberFormat="1" applyFont="1" applyFill="1" applyBorder="1"/>
    <xf numFmtId="3" fontId="8" fillId="3" borderId="1" xfId="0" applyNumberFormat="1" applyFont="1" applyFill="1" applyBorder="1" applyAlignment="1">
      <alignment horizontal="right" indent="1"/>
    </xf>
    <xf numFmtId="165" fontId="8" fillId="3" borderId="1" xfId="0" applyNumberFormat="1" applyFont="1" applyFill="1" applyBorder="1" applyAlignment="1">
      <alignment horizontal="right" indent="1"/>
    </xf>
    <xf numFmtId="1" fontId="8" fillId="3" borderId="1" xfId="0" applyNumberFormat="1" applyFont="1" applyFill="1" applyBorder="1" applyAlignment="1">
      <alignment horizontal="right" indent="1"/>
    </xf>
    <xf numFmtId="165" fontId="11" fillId="3" borderId="1" xfId="0" applyNumberFormat="1" applyFont="1" applyFill="1" applyBorder="1" applyAlignment="1">
      <alignment horizontal="right" indent="1"/>
    </xf>
    <xf numFmtId="3" fontId="11" fillId="3" borderId="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right" indent="1"/>
    </xf>
    <xf numFmtId="0" fontId="12" fillId="0" borderId="0" xfId="0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1" fontId="8" fillId="4" borderId="1" xfId="0" applyNumberFormat="1" applyFont="1" applyFill="1" applyBorder="1" applyAlignment="1">
      <alignment horizontal="right" indent="1"/>
    </xf>
    <xf numFmtId="3" fontId="8" fillId="4" borderId="1" xfId="0" applyNumberFormat="1" applyFont="1" applyFill="1" applyBorder="1" applyAlignment="1">
      <alignment horizontal="right" indent="1"/>
    </xf>
    <xf numFmtId="1" fontId="8" fillId="0" borderId="2" xfId="0" applyNumberFormat="1" applyFont="1" applyFill="1" applyBorder="1" applyAlignment="1">
      <alignment horizontal="right" indent="1"/>
    </xf>
    <xf numFmtId="1" fontId="8" fillId="0" borderId="3" xfId="0" applyNumberFormat="1" applyFont="1" applyFill="1" applyBorder="1" applyAlignment="1">
      <alignment horizontal="right" indent="1"/>
    </xf>
    <xf numFmtId="1" fontId="8" fillId="0" borderId="4" xfId="0" applyNumberFormat="1" applyFont="1" applyFill="1" applyBorder="1" applyAlignment="1">
      <alignment horizontal="right" indent="1"/>
    </xf>
    <xf numFmtId="1" fontId="8" fillId="0" borderId="5" xfId="0" applyNumberFormat="1" applyFont="1" applyFill="1" applyBorder="1" applyAlignment="1">
      <alignment horizontal="right" indent="1"/>
    </xf>
    <xf numFmtId="165" fontId="8" fillId="3" borderId="6" xfId="0" applyNumberFormat="1" applyFont="1" applyFill="1" applyBorder="1" applyAlignment="1">
      <alignment horizontal="right" indent="1"/>
    </xf>
    <xf numFmtId="165" fontId="2" fillId="0" borderId="1" xfId="0" applyNumberFormat="1" applyFont="1" applyFill="1" applyBorder="1" applyAlignment="1">
      <alignment horizontal="right" indent="1"/>
    </xf>
    <xf numFmtId="3" fontId="2" fillId="0" borderId="1" xfId="0" applyNumberFormat="1" applyFont="1" applyFill="1" applyBorder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4C3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showGridLines="0" tabSelected="1" zoomScale="85" zoomScaleNormal="85" zoomScalePageLayoutView="40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28" customWidth="1"/>
    <col min="15" max="16384" width="9.140625" style="1"/>
  </cols>
  <sheetData>
    <row r="1" spans="1:19" ht="20.25" x14ac:dyDescent="0.3">
      <c r="A1" s="2" t="s">
        <v>21</v>
      </c>
      <c r="E1" s="4" t="s">
        <v>136</v>
      </c>
      <c r="F1" s="4" t="s">
        <v>135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9" ht="6.75" customHeight="1" x14ac:dyDescent="0.25"/>
    <row r="3" spans="1:19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9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41">
        <v>1</v>
      </c>
      <c r="B5" s="1" t="s">
        <v>40</v>
      </c>
      <c r="C5" s="1" t="s">
        <v>41</v>
      </c>
      <c r="D5" s="3" t="s">
        <v>133</v>
      </c>
      <c r="E5" s="32">
        <v>19852.409</v>
      </c>
      <c r="F5" s="32">
        <v>20334.793000000001</v>
      </c>
      <c r="G5" s="32">
        <v>20712.663</v>
      </c>
      <c r="H5" s="32">
        <v>21328.182000000001</v>
      </c>
      <c r="I5" s="32">
        <v>21768.476999999999</v>
      </c>
      <c r="J5" s="32">
        <v>22777.768</v>
      </c>
      <c r="K5" s="32">
        <v>23864.203000000001</v>
      </c>
      <c r="L5" s="36">
        <v>24619.54701607993</v>
      </c>
      <c r="M5" s="36">
        <v>25309.372872211185</v>
      </c>
      <c r="N5" s="36">
        <v>26017.104570082323</v>
      </c>
      <c r="O5" s="36">
        <v>26744.242841552918</v>
      </c>
      <c r="P5" s="36">
        <v>27485.70651751116</v>
      </c>
      <c r="Q5" s="36">
        <v>28241.563446742719</v>
      </c>
      <c r="R5" s="36">
        <v>29032.327223251516</v>
      </c>
      <c r="S5" s="36">
        <v>29845.232385502557</v>
      </c>
    </row>
    <row r="6" spans="1:19" x14ac:dyDescent="0.25">
      <c r="A6" s="41">
        <v>2</v>
      </c>
      <c r="B6" s="1" t="s">
        <v>42</v>
      </c>
      <c r="C6" s="1" t="s">
        <v>43</v>
      </c>
      <c r="D6" s="3" t="s">
        <v>133</v>
      </c>
      <c r="E6" s="32">
        <v>21885.613999999994</v>
      </c>
      <c r="F6" s="32">
        <v>22786.587</v>
      </c>
      <c r="G6" s="32">
        <v>23618.164000000008</v>
      </c>
      <c r="H6" s="32">
        <v>24320.323999999993</v>
      </c>
      <c r="I6" s="32">
        <v>25037.680999999997</v>
      </c>
      <c r="J6" s="32">
        <v>27033.055999999997</v>
      </c>
      <c r="K6" s="32">
        <v>29523.664000000004</v>
      </c>
      <c r="L6" s="36">
        <v>31401.94394592955</v>
      </c>
      <c r="M6" s="36">
        <v>33154.437050125918</v>
      </c>
      <c r="N6" s="36">
        <v>34899.397718967521</v>
      </c>
      <c r="O6" s="36">
        <v>36735.669671027077</v>
      </c>
    </row>
    <row r="7" spans="1:19" x14ac:dyDescent="0.25">
      <c r="A7" s="41">
        <v>3</v>
      </c>
      <c r="B7" s="1" t="s">
        <v>44</v>
      </c>
      <c r="C7" s="1" t="s">
        <v>45</v>
      </c>
      <c r="D7" s="3" t="s">
        <v>46</v>
      </c>
      <c r="E7" s="30">
        <v>4.0346283749703504</v>
      </c>
      <c r="F7" s="30">
        <v>2.4298512084855783</v>
      </c>
      <c r="G7" s="30">
        <v>1.8582436516565437</v>
      </c>
      <c r="H7" s="30">
        <v>2.9717038316125821</v>
      </c>
      <c r="I7" s="30">
        <v>2.0643812960710717</v>
      </c>
      <c r="J7" s="30">
        <v>4.6364796214269033</v>
      </c>
      <c r="K7" s="30">
        <v>4.7697166816344838</v>
      </c>
      <c r="L7" s="37">
        <v>3.1651759586520889</v>
      </c>
      <c r="M7" s="37">
        <v>2.8019437387727164</v>
      </c>
      <c r="N7" s="37">
        <v>2.7963225380752244</v>
      </c>
      <c r="O7" s="37">
        <v>2.7948470188598362</v>
      </c>
      <c r="P7" s="37">
        <v>2.7724235094299181</v>
      </c>
      <c r="Q7" s="37">
        <v>2.75</v>
      </c>
      <c r="R7" s="37">
        <v>2.8</v>
      </c>
      <c r="S7" s="37">
        <v>2.8</v>
      </c>
    </row>
    <row r="8" spans="1:19" x14ac:dyDescent="0.25">
      <c r="A8" s="41">
        <v>4</v>
      </c>
      <c r="B8" s="1" t="s">
        <v>47</v>
      </c>
      <c r="C8" s="1" t="s">
        <v>48</v>
      </c>
      <c r="D8" s="3" t="s">
        <v>46</v>
      </c>
      <c r="E8" s="30">
        <v>7.7962397431442731</v>
      </c>
      <c r="F8" s="30">
        <v>4.1167362268200725</v>
      </c>
      <c r="G8" s="30">
        <v>3.6494144559692465</v>
      </c>
      <c r="H8" s="30">
        <v>2.9729660612060504</v>
      </c>
      <c r="I8" s="30">
        <v>2.9496194211886539</v>
      </c>
      <c r="J8" s="30">
        <v>7.9694880688031766</v>
      </c>
      <c r="K8" s="30">
        <v>9.2131943943001069</v>
      </c>
      <c r="L8" s="37">
        <v>6.3619473041338859</v>
      </c>
      <c r="M8" s="37">
        <v>5.5808427249407044</v>
      </c>
      <c r="N8" s="37">
        <v>5.2631286310288239</v>
      </c>
      <c r="O8" s="37">
        <v>5.2616150193949052</v>
      </c>
    </row>
    <row r="9" spans="1:19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</row>
    <row r="10" spans="1:19" x14ac:dyDescent="0.25">
      <c r="A10" s="41">
        <v>5</v>
      </c>
      <c r="B10" s="1" t="s">
        <v>2</v>
      </c>
      <c r="C10" s="1" t="s">
        <v>3</v>
      </c>
      <c r="D10" s="3" t="s">
        <v>133</v>
      </c>
      <c r="E10" s="32">
        <v>12153.052</v>
      </c>
      <c r="F10" s="32">
        <v>12766.031000000001</v>
      </c>
      <c r="G10" s="32">
        <v>12942.432000000001</v>
      </c>
      <c r="H10" s="32">
        <v>13266.218000000001</v>
      </c>
      <c r="I10" s="32">
        <v>13453.897999999999</v>
      </c>
      <c r="J10" s="32">
        <v>14010.228999999999</v>
      </c>
      <c r="K10" s="32">
        <v>14638.928</v>
      </c>
      <c r="L10" s="36">
        <v>15137.448160807495</v>
      </c>
      <c r="M10" s="36">
        <v>15642.777500767954</v>
      </c>
      <c r="N10" s="36">
        <v>16149.385307833965</v>
      </c>
      <c r="O10" s="36">
        <v>16672.40014173185</v>
      </c>
    </row>
    <row r="11" spans="1:19" x14ac:dyDescent="0.25">
      <c r="A11" s="41">
        <v>6</v>
      </c>
      <c r="B11" s="1" t="s">
        <v>51</v>
      </c>
      <c r="C11" s="1" t="s">
        <v>4</v>
      </c>
      <c r="D11" s="3" t="s">
        <v>133</v>
      </c>
      <c r="E11" s="32">
        <v>3404.4140000000002</v>
      </c>
      <c r="F11" s="32">
        <v>3460.2170000000001</v>
      </c>
      <c r="G11" s="32">
        <v>3524.556</v>
      </c>
      <c r="H11" s="32">
        <v>3590.4360000000001</v>
      </c>
      <c r="I11" s="32">
        <v>3730.5659999999998</v>
      </c>
      <c r="J11" s="32">
        <v>3884.616</v>
      </c>
      <c r="K11" s="32">
        <v>4040.864</v>
      </c>
      <c r="L11" s="36">
        <v>4173.519118111607</v>
      </c>
      <c r="M11" s="36">
        <v>4308.6829256944211</v>
      </c>
      <c r="N11" s="36">
        <v>4438.2720587418307</v>
      </c>
      <c r="O11" s="36">
        <v>4570.671460796103</v>
      </c>
    </row>
    <row r="12" spans="1:19" x14ac:dyDescent="0.25">
      <c r="A12" s="41">
        <v>7</v>
      </c>
      <c r="B12" s="1" t="s">
        <v>52</v>
      </c>
      <c r="C12" s="1" t="s">
        <v>5</v>
      </c>
      <c r="D12" s="3" t="s">
        <v>133</v>
      </c>
      <c r="E12" s="32">
        <v>5173.5819999999985</v>
      </c>
      <c r="F12" s="32">
        <v>4906.1419999999989</v>
      </c>
      <c r="G12" s="32">
        <v>4479.786000000001</v>
      </c>
      <c r="H12" s="32">
        <v>4585.3769999999977</v>
      </c>
      <c r="I12" s="32">
        <v>4705.9309999999987</v>
      </c>
      <c r="J12" s="32">
        <v>5377.7370000000019</v>
      </c>
      <c r="K12" s="32">
        <v>6178.9850000000033</v>
      </c>
      <c r="L12" s="36">
        <v>6026.6036161767443</v>
      </c>
      <c r="M12" s="36">
        <v>6027.5183187843822</v>
      </c>
      <c r="N12" s="36">
        <v>6156.7500409275026</v>
      </c>
      <c r="O12" s="36">
        <v>6481.0942057633174</v>
      </c>
    </row>
    <row r="13" spans="1:19" x14ac:dyDescent="0.25">
      <c r="A13" s="41">
        <v>8</v>
      </c>
      <c r="B13" s="1" t="s">
        <v>53</v>
      </c>
      <c r="C13" s="1" t="s">
        <v>6</v>
      </c>
      <c r="D13" s="3" t="s">
        <v>133</v>
      </c>
      <c r="E13" s="32">
        <v>4934.6409999999996</v>
      </c>
      <c r="F13" s="32">
        <v>4637.0050000000001</v>
      </c>
      <c r="G13" s="32">
        <v>4639.71</v>
      </c>
      <c r="H13" s="32">
        <v>4617.2179999999998</v>
      </c>
      <c r="I13" s="32">
        <v>4231.1980000000003</v>
      </c>
      <c r="J13" s="32">
        <v>4785.424</v>
      </c>
      <c r="K13" s="32">
        <v>5569.96</v>
      </c>
      <c r="L13" s="36">
        <v>6026.7396161767447</v>
      </c>
      <c r="M13" s="36">
        <v>6327.5183187843822</v>
      </c>
      <c r="N13" s="36">
        <v>6636.7500409275026</v>
      </c>
      <c r="O13" s="36">
        <v>6961.0942057633174</v>
      </c>
    </row>
    <row r="14" spans="1:19" x14ac:dyDescent="0.25">
      <c r="A14" s="41">
        <v>9</v>
      </c>
      <c r="B14" s="1" t="s">
        <v>54</v>
      </c>
      <c r="C14" s="1" t="s">
        <v>7</v>
      </c>
      <c r="D14" s="3" t="s">
        <v>133</v>
      </c>
      <c r="E14" s="32">
        <v>238.94099999999889</v>
      </c>
      <c r="F14" s="32">
        <v>269.13699999999881</v>
      </c>
      <c r="G14" s="32">
        <v>-159.92399999999907</v>
      </c>
      <c r="H14" s="32">
        <v>-31.841000000002168</v>
      </c>
      <c r="I14" s="32">
        <v>474.73299999999836</v>
      </c>
      <c r="J14" s="32">
        <v>592.31300000000192</v>
      </c>
      <c r="K14" s="32">
        <v>609.02500000000327</v>
      </c>
      <c r="L14" s="36">
        <v>-0.13600000000042201</v>
      </c>
      <c r="M14" s="36">
        <v>-300</v>
      </c>
      <c r="N14" s="36">
        <v>-480</v>
      </c>
      <c r="O14" s="36">
        <v>-480</v>
      </c>
    </row>
    <row r="15" spans="1:19" x14ac:dyDescent="0.25">
      <c r="A15" s="41">
        <v>10</v>
      </c>
      <c r="B15" s="1" t="s">
        <v>8</v>
      </c>
      <c r="C15" s="1" t="s">
        <v>9</v>
      </c>
      <c r="D15" s="3" t="s">
        <v>133</v>
      </c>
      <c r="E15" s="32">
        <v>11839.004000000001</v>
      </c>
      <c r="F15" s="32">
        <v>11966.596</v>
      </c>
      <c r="G15" s="32">
        <v>12682.316999999999</v>
      </c>
      <c r="H15" s="32">
        <v>13077.263000000001</v>
      </c>
      <c r="I15" s="32">
        <v>13652.894</v>
      </c>
      <c r="J15" s="32">
        <v>14504.56</v>
      </c>
      <c r="K15" s="32">
        <v>14770.522999999999</v>
      </c>
      <c r="L15" s="36">
        <v>15193.84831650647</v>
      </c>
      <c r="M15" s="36">
        <v>15686.203890845858</v>
      </c>
      <c r="N15" s="36">
        <v>16258.576569894984</v>
      </c>
      <c r="O15" s="36">
        <v>16809.935393585263</v>
      </c>
    </row>
    <row r="16" spans="1:19" x14ac:dyDescent="0.25">
      <c r="A16" s="41">
        <v>11</v>
      </c>
      <c r="B16" s="1" t="s">
        <v>10</v>
      </c>
      <c r="C16" s="1" t="s">
        <v>11</v>
      </c>
      <c r="D16" s="3" t="s">
        <v>133</v>
      </c>
      <c r="E16" s="32">
        <v>12717.643</v>
      </c>
      <c r="F16" s="32">
        <v>12764.192999999999</v>
      </c>
      <c r="G16" s="32">
        <v>12916.428</v>
      </c>
      <c r="H16" s="32">
        <v>13191.111999999999</v>
      </c>
      <c r="I16" s="32">
        <v>13774.812</v>
      </c>
      <c r="J16" s="32">
        <v>14999.374</v>
      </c>
      <c r="K16" s="32">
        <v>15765.097</v>
      </c>
      <c r="L16" s="36">
        <v>15911.87219552239</v>
      </c>
      <c r="M16" s="36">
        <v>16355.809763881431</v>
      </c>
      <c r="N16" s="36">
        <v>16985.879407315959</v>
      </c>
      <c r="O16" s="36">
        <v>17789.858360323615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</row>
    <row r="18" spans="1:15" x14ac:dyDescent="0.25">
      <c r="A18" s="41">
        <v>12</v>
      </c>
      <c r="B18" s="1" t="s">
        <v>2</v>
      </c>
      <c r="C18" s="1" t="s">
        <v>3</v>
      </c>
      <c r="D18" s="3" t="s">
        <v>46</v>
      </c>
      <c r="E18" s="30">
        <v>3.1551785749147188</v>
      </c>
      <c r="F18" s="30">
        <v>5.0438276739044774</v>
      </c>
      <c r="G18" s="30">
        <v>1.3817998718630653</v>
      </c>
      <c r="H18" s="30">
        <v>2.5017400130052936</v>
      </c>
      <c r="I18" s="30">
        <v>1.4147212114258734</v>
      </c>
      <c r="J18" s="30">
        <v>4.1350915548787448</v>
      </c>
      <c r="K18" s="30">
        <v>4.487428435323948</v>
      </c>
      <c r="L18" s="37">
        <v>3.4054417154554928</v>
      </c>
      <c r="M18" s="37">
        <v>3.33827296775695</v>
      </c>
      <c r="N18" s="37">
        <v>3.2386052096000206</v>
      </c>
      <c r="O18" s="37">
        <v>3.2386052095999762</v>
      </c>
    </row>
    <row r="19" spans="1:15" x14ac:dyDescent="0.25">
      <c r="A19" s="41">
        <v>13</v>
      </c>
      <c r="B19" s="1" t="s">
        <v>51</v>
      </c>
      <c r="C19" s="1" t="s">
        <v>4</v>
      </c>
      <c r="D19" s="3" t="s">
        <v>46</v>
      </c>
      <c r="E19" s="30">
        <v>0.28783586374179215</v>
      </c>
      <c r="F19" s="30">
        <v>1.639136720739609</v>
      </c>
      <c r="G19" s="30">
        <v>1.8593920554693444</v>
      </c>
      <c r="H19" s="30">
        <v>1.8691716062959385</v>
      </c>
      <c r="I19" s="30">
        <v>3.9028686209696906</v>
      </c>
      <c r="J19" s="30">
        <v>4.12940020361523</v>
      </c>
      <c r="K19" s="30">
        <v>4.0222251053900759</v>
      </c>
      <c r="L19" s="37">
        <v>3.282840454704905</v>
      </c>
      <c r="M19" s="37">
        <v>3.2386052095999984</v>
      </c>
      <c r="N19" s="37">
        <v>3.0076275112892903</v>
      </c>
      <c r="O19" s="37">
        <v>2.9831294770110484</v>
      </c>
    </row>
    <row r="20" spans="1:15" x14ac:dyDescent="0.25">
      <c r="A20" s="41">
        <v>14</v>
      </c>
      <c r="B20" s="1" t="s">
        <v>52</v>
      </c>
      <c r="C20" s="1" t="s">
        <v>5</v>
      </c>
      <c r="D20" s="3" t="s">
        <v>46</v>
      </c>
      <c r="E20" s="30">
        <v>-0.32356037404615012</v>
      </c>
      <c r="F20" s="30">
        <v>-5.1693391541875577</v>
      </c>
      <c r="G20" s="30">
        <v>-8.6902498949275824</v>
      </c>
      <c r="H20" s="30">
        <v>2.3570545557309419</v>
      </c>
      <c r="I20" s="30">
        <v>2.6290968005466375</v>
      </c>
      <c r="J20" s="30">
        <v>14.275729924641967</v>
      </c>
      <c r="K20" s="30">
        <v>14.899352645917819</v>
      </c>
      <c r="L20" s="37">
        <v>-2.4661232196430127</v>
      </c>
      <c r="M20" s="37">
        <v>1.5177746304440021E-2</v>
      </c>
      <c r="N20" s="37">
        <v>2.1440286915491935</v>
      </c>
      <c r="O20" s="37">
        <v>5.2681067556699546</v>
      </c>
    </row>
    <row r="21" spans="1:15" x14ac:dyDescent="0.25">
      <c r="A21" s="41">
        <v>15</v>
      </c>
      <c r="B21" s="1" t="s">
        <v>53</v>
      </c>
      <c r="C21" s="1" t="s">
        <v>6</v>
      </c>
      <c r="D21" s="3" t="s">
        <v>46</v>
      </c>
      <c r="E21" s="30">
        <v>14.380228466500355</v>
      </c>
      <c r="F21" s="30">
        <v>-6.0315633903256449</v>
      </c>
      <c r="G21" s="30">
        <v>5.8335067570558508E-2</v>
      </c>
      <c r="H21" s="30">
        <v>-0.48477167754019668</v>
      </c>
      <c r="I21" s="30">
        <v>-8.3604456189852794</v>
      </c>
      <c r="J21" s="30">
        <v>13.098559793231136</v>
      </c>
      <c r="K21" s="30">
        <v>16.394283975672796</v>
      </c>
      <c r="L21" s="37">
        <v>8.2007701343769881</v>
      </c>
      <c r="M21" s="37">
        <v>4.9907366463999736</v>
      </c>
      <c r="N21" s="37">
        <v>4.8870932736000183</v>
      </c>
      <c r="O21" s="37">
        <v>4.8870932736000183</v>
      </c>
    </row>
    <row r="22" spans="1:15" x14ac:dyDescent="0.25">
      <c r="A22" s="41">
        <v>16</v>
      </c>
      <c r="B22" s="1" t="s">
        <v>54</v>
      </c>
      <c r="C22" s="1" t="s">
        <v>57</v>
      </c>
      <c r="D22" s="3" t="s">
        <v>58</v>
      </c>
      <c r="E22" s="3" t="s">
        <v>58</v>
      </c>
      <c r="F22" s="3" t="s">
        <v>58</v>
      </c>
      <c r="G22" s="3" t="s">
        <v>58</v>
      </c>
      <c r="H22" s="3" t="s">
        <v>58</v>
      </c>
      <c r="I22" s="3" t="s">
        <v>58</v>
      </c>
      <c r="J22" s="3" t="s">
        <v>58</v>
      </c>
      <c r="K22" s="3" t="s">
        <v>58</v>
      </c>
      <c r="L22" s="3" t="s">
        <v>58</v>
      </c>
      <c r="M22" s="3" t="s">
        <v>58</v>
      </c>
      <c r="N22" s="3" t="s">
        <v>58</v>
      </c>
      <c r="O22" s="3" t="s">
        <v>58</v>
      </c>
    </row>
    <row r="23" spans="1:15" x14ac:dyDescent="0.25">
      <c r="A23" s="41">
        <v>17</v>
      </c>
      <c r="B23" s="1" t="s">
        <v>8</v>
      </c>
      <c r="C23" s="1" t="s">
        <v>9</v>
      </c>
      <c r="D23" s="3" t="s">
        <v>46</v>
      </c>
      <c r="E23" s="30">
        <v>9.7791093735786649</v>
      </c>
      <c r="F23" s="30">
        <v>1.0777257951766872</v>
      </c>
      <c r="G23" s="30">
        <v>5.9809907512545779</v>
      </c>
      <c r="H23" s="30">
        <v>3.1141470442664465</v>
      </c>
      <c r="I23" s="30">
        <v>4.4017696975276799</v>
      </c>
      <c r="J23" s="30">
        <v>6.2379888102844561</v>
      </c>
      <c r="K23" s="30">
        <v>1.8336509346026375</v>
      </c>
      <c r="L23" s="37">
        <v>2.8660144025128398</v>
      </c>
      <c r="M23" s="37">
        <v>3.2404928895104046</v>
      </c>
      <c r="N23" s="37">
        <v>3.648892256099967</v>
      </c>
      <c r="O23" s="37">
        <v>3.3911875453549678</v>
      </c>
    </row>
    <row r="24" spans="1:15" x14ac:dyDescent="0.25">
      <c r="A24" s="41">
        <v>18</v>
      </c>
      <c r="B24" s="1" t="s">
        <v>10</v>
      </c>
      <c r="C24" s="1" t="s">
        <v>11</v>
      </c>
      <c r="D24" s="3" t="s">
        <v>46</v>
      </c>
      <c r="E24" s="30">
        <v>5.3811348552625926</v>
      </c>
      <c r="F24" s="30">
        <v>0.36602694382912304</v>
      </c>
      <c r="G24" s="30">
        <v>1.19267234520819</v>
      </c>
      <c r="H24" s="30">
        <v>2.1266251009954162</v>
      </c>
      <c r="I24" s="30">
        <v>4.4249491627392779</v>
      </c>
      <c r="J24" s="30">
        <v>8.8898636148355479</v>
      </c>
      <c r="K24" s="30">
        <v>5.1050330500459484</v>
      </c>
      <c r="L24" s="37">
        <v>0.93101358984590821</v>
      </c>
      <c r="M24" s="37">
        <v>2.7899769612526493</v>
      </c>
      <c r="N24" s="37">
        <v>3.8522681085831234</v>
      </c>
      <c r="O24" s="37">
        <v>4.7332194803018313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</row>
    <row r="26" spans="1:15" x14ac:dyDescent="0.25">
      <c r="A26" s="41">
        <v>19</v>
      </c>
      <c r="B26" s="1" t="s">
        <v>2</v>
      </c>
      <c r="C26" s="1" t="s">
        <v>3</v>
      </c>
      <c r="D26" s="3" t="s">
        <v>133</v>
      </c>
      <c r="E26" s="32">
        <v>13331.181</v>
      </c>
      <c r="F26" s="32">
        <v>14039.43</v>
      </c>
      <c r="G26" s="32">
        <v>14468.681</v>
      </c>
      <c r="H26" s="32">
        <v>14678.594999999999</v>
      </c>
      <c r="I26" s="32">
        <v>15045.034</v>
      </c>
      <c r="J26" s="32">
        <v>16151.556</v>
      </c>
      <c r="K26" s="32">
        <v>17346.112000000001</v>
      </c>
      <c r="L26" s="36">
        <v>18439.054798611247</v>
      </c>
      <c r="M26" s="36">
        <v>19530.965799974758</v>
      </c>
      <c r="N26" s="36">
        <v>20586.930106050953</v>
      </c>
      <c r="O26" s="36">
        <v>21678.732686901472</v>
      </c>
    </row>
    <row r="27" spans="1:15" x14ac:dyDescent="0.25">
      <c r="A27" s="41">
        <v>20</v>
      </c>
      <c r="B27" s="1" t="s">
        <v>51</v>
      </c>
      <c r="C27" s="1" t="s">
        <v>4</v>
      </c>
      <c r="D27" s="3" t="s">
        <v>133</v>
      </c>
      <c r="E27" s="32">
        <v>3799.1370000000002</v>
      </c>
      <c r="F27" s="32">
        <v>4021.8020000000001</v>
      </c>
      <c r="G27" s="32">
        <v>4135.5950000000003</v>
      </c>
      <c r="H27" s="32">
        <v>4358.3909999999996</v>
      </c>
      <c r="I27" s="32">
        <v>4514.4110000000001</v>
      </c>
      <c r="J27" s="32">
        <v>4853.2749999999996</v>
      </c>
      <c r="K27" s="32">
        <v>5226.78</v>
      </c>
      <c r="L27" s="36">
        <v>5602.4730736627935</v>
      </c>
      <c r="M27" s="36">
        <v>5948.834367002607</v>
      </c>
      <c r="N27" s="36">
        <v>6265.9518332569241</v>
      </c>
      <c r="O27" s="36">
        <v>6598.4043831430536</v>
      </c>
    </row>
    <row r="28" spans="1:15" x14ac:dyDescent="0.25">
      <c r="A28" s="41">
        <v>21</v>
      </c>
      <c r="B28" s="1" t="s">
        <v>52</v>
      </c>
      <c r="C28" s="1" t="s">
        <v>5</v>
      </c>
      <c r="D28" s="3" t="s">
        <v>133</v>
      </c>
      <c r="E28" s="32">
        <v>5728.5130000000008</v>
      </c>
      <c r="F28" s="32">
        <v>5534.2219999999998</v>
      </c>
      <c r="G28" s="32">
        <v>5355.2750000000005</v>
      </c>
      <c r="H28" s="32">
        <v>5405.6229999999996</v>
      </c>
      <c r="I28" s="32">
        <v>5189.2389999999996</v>
      </c>
      <c r="J28" s="32">
        <v>6003.6810000000005</v>
      </c>
      <c r="K28" s="32">
        <v>7133.3440000000001</v>
      </c>
      <c r="L28" s="36">
        <v>7045.8973434834825</v>
      </c>
      <c r="M28" s="36">
        <v>7353.1768659020936</v>
      </c>
      <c r="N28" s="36">
        <v>7644.8886176542328</v>
      </c>
      <c r="O28" s="36">
        <v>8203.256185651433</v>
      </c>
    </row>
    <row r="29" spans="1:15" x14ac:dyDescent="0.25">
      <c r="A29" s="41">
        <v>22</v>
      </c>
      <c r="B29" s="1" t="s">
        <v>53</v>
      </c>
      <c r="C29" s="1" t="s">
        <v>6</v>
      </c>
      <c r="D29" s="3" t="s">
        <v>133</v>
      </c>
      <c r="E29" s="32">
        <v>5551.2340000000004</v>
      </c>
      <c r="F29" s="32">
        <v>5291.0259999999998</v>
      </c>
      <c r="G29" s="32">
        <v>5337.31</v>
      </c>
      <c r="H29" s="32">
        <v>5384.46</v>
      </c>
      <c r="I29" s="32">
        <v>4915.1469999999999</v>
      </c>
      <c r="J29" s="32">
        <v>5650.6850000000004</v>
      </c>
      <c r="K29" s="32">
        <v>6731.5259999999998</v>
      </c>
      <c r="L29" s="36">
        <v>7460.5527247831051</v>
      </c>
      <c r="M29" s="36">
        <v>8003.3222242224811</v>
      </c>
      <c r="N29" s="36">
        <v>8551.4424446931262</v>
      </c>
      <c r="O29" s="36">
        <v>9137.1015481015966</v>
      </c>
    </row>
    <row r="30" spans="1:15" x14ac:dyDescent="0.25">
      <c r="A30" s="41">
        <v>23</v>
      </c>
      <c r="B30" s="1" t="s">
        <v>54</v>
      </c>
      <c r="C30" s="1" t="s">
        <v>57</v>
      </c>
      <c r="D30" s="3" t="s">
        <v>133</v>
      </c>
      <c r="E30" s="32">
        <v>177.279</v>
      </c>
      <c r="F30" s="32">
        <v>243.196</v>
      </c>
      <c r="G30" s="32">
        <v>17.965</v>
      </c>
      <c r="H30" s="32">
        <v>21.163</v>
      </c>
      <c r="I30" s="32">
        <v>274.09199999999998</v>
      </c>
      <c r="J30" s="32">
        <v>352.99599999999998</v>
      </c>
      <c r="K30" s="32">
        <v>401.81799999999998</v>
      </c>
      <c r="L30" s="36">
        <v>-414.65538129962249</v>
      </c>
      <c r="M30" s="36">
        <v>-650.14535832038712</v>
      </c>
      <c r="N30" s="36">
        <v>-906.55382703889359</v>
      </c>
      <c r="O30" s="36">
        <v>-933.84536245016432</v>
      </c>
    </row>
    <row r="31" spans="1:15" x14ac:dyDescent="0.25">
      <c r="A31" s="41">
        <v>24</v>
      </c>
      <c r="B31" s="1" t="s">
        <v>8</v>
      </c>
      <c r="C31" s="1" t="s">
        <v>9</v>
      </c>
      <c r="D31" s="3" t="s">
        <v>133</v>
      </c>
      <c r="E31" s="32">
        <v>13417.956</v>
      </c>
      <c r="F31" s="32">
        <v>13741.264999999999</v>
      </c>
      <c r="G31" s="32">
        <v>14345.879000000001</v>
      </c>
      <c r="H31" s="32">
        <v>14694.901</v>
      </c>
      <c r="I31" s="32">
        <v>15017.346</v>
      </c>
      <c r="J31" s="32">
        <v>16515.699000000001</v>
      </c>
      <c r="K31" s="32">
        <v>17382.223000000002</v>
      </c>
      <c r="L31" s="36">
        <v>18220.12761493538</v>
      </c>
      <c r="M31" s="36">
        <v>19186.760545852227</v>
      </c>
      <c r="N31" s="36">
        <v>20483.470708574459</v>
      </c>
      <c r="O31" s="36">
        <v>21813.446724583075</v>
      </c>
    </row>
    <row r="32" spans="1:15" x14ac:dyDescent="0.25">
      <c r="A32" s="41">
        <v>25</v>
      </c>
      <c r="B32" s="1" t="s">
        <v>10</v>
      </c>
      <c r="C32" s="1" t="s">
        <v>11</v>
      </c>
      <c r="D32" s="3" t="s">
        <v>133</v>
      </c>
      <c r="E32" s="32">
        <v>14391.173000000001</v>
      </c>
      <c r="F32" s="32">
        <v>14550.132</v>
      </c>
      <c r="G32" s="32">
        <v>14687.266</v>
      </c>
      <c r="H32" s="32">
        <v>14817.186</v>
      </c>
      <c r="I32" s="32">
        <v>14728.349</v>
      </c>
      <c r="J32" s="32">
        <v>16491.154999999999</v>
      </c>
      <c r="K32" s="32">
        <v>17564.794999999998</v>
      </c>
      <c r="L32" s="36">
        <v>17905.608884763355</v>
      </c>
      <c r="M32" s="36">
        <v>18865.300528605767</v>
      </c>
      <c r="N32" s="36">
        <v>20081.843546569045</v>
      </c>
      <c r="O32" s="36">
        <v>21558.17030925196</v>
      </c>
    </row>
    <row r="33" spans="1:15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</row>
    <row r="34" spans="1:15" x14ac:dyDescent="0.25">
      <c r="A34" s="41">
        <v>26</v>
      </c>
      <c r="B34" s="1" t="s">
        <v>63</v>
      </c>
      <c r="C34" s="1" t="s">
        <v>64</v>
      </c>
      <c r="D34" s="3" t="s">
        <v>46</v>
      </c>
      <c r="E34" s="30">
        <v>3.615730095767745</v>
      </c>
      <c r="F34" s="30">
        <v>1.6468685626624762</v>
      </c>
      <c r="G34" s="30">
        <v>1.7584937066441881</v>
      </c>
      <c r="H34" s="30">
        <v>1.2258023772631077E-3</v>
      </c>
      <c r="I34" s="30">
        <v>0.86733306357842821</v>
      </c>
      <c r="J34" s="30">
        <v>3.1853216578339243</v>
      </c>
      <c r="K34" s="30">
        <v>4.2411851949243129</v>
      </c>
      <c r="L34" s="37">
        <v>3.098692282328912</v>
      </c>
      <c r="M34" s="37">
        <v>2.7031580192971632</v>
      </c>
      <c r="N34" s="37">
        <v>2.399702666445009</v>
      </c>
      <c r="O34" s="37">
        <v>2.3997000550839687</v>
      </c>
    </row>
    <row r="35" spans="1:15" x14ac:dyDescent="0.25">
      <c r="A35" s="41">
        <v>27</v>
      </c>
      <c r="B35" s="17" t="s">
        <v>65</v>
      </c>
      <c r="C35" s="17" t="s">
        <v>66</v>
      </c>
      <c r="D35" s="18" t="s">
        <v>46</v>
      </c>
      <c r="E35" s="30">
        <v>3.3479370757350466</v>
      </c>
      <c r="F35" s="30">
        <v>0.25598594291578536</v>
      </c>
      <c r="G35" s="30">
        <v>1.6528287750360136</v>
      </c>
      <c r="H35" s="30">
        <v>-1.025273903482983</v>
      </c>
      <c r="I35" s="30">
        <v>1.0666066799767293</v>
      </c>
      <c r="J35" s="30">
        <v>3.0917924613676604</v>
      </c>
      <c r="K35" s="30">
        <v>2.783579435749985</v>
      </c>
      <c r="L35" s="37">
        <v>2.8000000000000003</v>
      </c>
      <c r="M35" s="37">
        <v>2.5</v>
      </c>
      <c r="N35" s="37">
        <v>2.1</v>
      </c>
      <c r="O35" s="37">
        <v>2</v>
      </c>
    </row>
    <row r="36" spans="1:15" x14ac:dyDescent="0.25">
      <c r="A36" s="41">
        <v>28</v>
      </c>
      <c r="B36" s="17" t="s">
        <v>67</v>
      </c>
      <c r="C36" s="17" t="s">
        <v>68</v>
      </c>
      <c r="D36" s="18" t="s">
        <v>46</v>
      </c>
      <c r="E36" s="30">
        <v>2.4438745014633696</v>
      </c>
      <c r="F36" s="30">
        <v>4.1537145317375206</v>
      </c>
      <c r="G36" s="30">
        <v>0.95230421276566801</v>
      </c>
      <c r="H36" s="30">
        <v>3.4535535607119812</v>
      </c>
      <c r="I36" s="30">
        <v>-0.3109704235796471</v>
      </c>
      <c r="J36" s="30">
        <v>3.2429577810096504</v>
      </c>
      <c r="K36" s="30">
        <v>3.5316608257070357</v>
      </c>
      <c r="L36" s="37">
        <v>3.7808883886419347</v>
      </c>
      <c r="M36" s="37">
        <v>2.8513438880395134</v>
      </c>
      <c r="N36" s="37">
        <v>2.2552913594593647</v>
      </c>
      <c r="O36" s="37">
        <v>2.2552913594593647</v>
      </c>
    </row>
    <row r="37" spans="1:15" x14ac:dyDescent="0.25">
      <c r="A37" s="41">
        <v>29</v>
      </c>
      <c r="B37" s="17" t="s">
        <v>69</v>
      </c>
      <c r="C37" s="17" t="s">
        <v>70</v>
      </c>
      <c r="D37" s="18" t="s">
        <v>46</v>
      </c>
      <c r="E37" s="30">
        <v>12.450885410730123</v>
      </c>
      <c r="F37" s="30">
        <v>1.8745952826640746</v>
      </c>
      <c r="G37" s="30">
        <v>5.976127700302186</v>
      </c>
      <c r="H37" s="30">
        <v>-1.3842694351583162</v>
      </c>
      <c r="I37" s="30">
        <v>-6.4621436501294625</v>
      </c>
      <c r="J37" s="30">
        <v>1.2418170192267155</v>
      </c>
      <c r="K37" s="30">
        <v>3.4089141569993728</v>
      </c>
      <c r="L37" s="37">
        <v>1.2715964806370579</v>
      </c>
      <c r="M37" s="37">
        <v>4.3452754181375184</v>
      </c>
      <c r="N37" s="37">
        <v>1.7848561423158316</v>
      </c>
      <c r="O37" s="37">
        <v>1.9338200652373843</v>
      </c>
    </row>
    <row r="38" spans="1:15" x14ac:dyDescent="0.25">
      <c r="A38" s="41">
        <v>30</v>
      </c>
      <c r="B38" s="17" t="s">
        <v>71</v>
      </c>
      <c r="C38" s="17" t="s">
        <v>72</v>
      </c>
      <c r="D38" s="18" t="s">
        <v>46</v>
      </c>
      <c r="E38" s="30">
        <v>7.7958214475638812</v>
      </c>
      <c r="F38" s="30">
        <v>1.4304517683945193</v>
      </c>
      <c r="G38" s="30">
        <v>0.81595312179752</v>
      </c>
      <c r="H38" s="30">
        <v>1.3748403260851063</v>
      </c>
      <c r="I38" s="30">
        <v>-0.38806251435261174</v>
      </c>
      <c r="J38" s="30">
        <v>1.6500302852650179</v>
      </c>
      <c r="K38" s="30">
        <v>2.3483337182529311</v>
      </c>
      <c r="L38" s="37">
        <v>2.4299886144191012</v>
      </c>
      <c r="M38" s="37">
        <v>2.1758632714331232</v>
      </c>
      <c r="N38" s="37">
        <v>1.8701685055809953</v>
      </c>
      <c r="O38" s="37">
        <v>1.8701685055809953</v>
      </c>
    </row>
    <row r="39" spans="1:15" x14ac:dyDescent="0.25">
      <c r="A39" s="41">
        <v>31</v>
      </c>
      <c r="B39" s="17" t="s">
        <v>73</v>
      </c>
      <c r="C39" s="17" t="s">
        <v>74</v>
      </c>
      <c r="D39" s="18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</row>
    <row r="40" spans="1:15" x14ac:dyDescent="0.25">
      <c r="A40" s="41">
        <v>32</v>
      </c>
      <c r="B40" s="17" t="s">
        <v>75</v>
      </c>
      <c r="C40" s="17" t="s">
        <v>76</v>
      </c>
      <c r="D40" s="18" t="s">
        <v>46</v>
      </c>
      <c r="E40" s="30">
        <v>4.1257903257970128</v>
      </c>
      <c r="F40" s="30">
        <v>1.3175990676802343</v>
      </c>
      <c r="G40" s="30">
        <v>-1.4917796299592112</v>
      </c>
      <c r="H40" s="30">
        <v>-0.66066522170983433</v>
      </c>
      <c r="I40" s="30">
        <v>-2.1144327116140715</v>
      </c>
      <c r="J40" s="30">
        <v>3.5199209542290788</v>
      </c>
      <c r="K40" s="30">
        <v>3.3515617611750201</v>
      </c>
      <c r="L40" s="37">
        <v>1.9</v>
      </c>
      <c r="M40" s="37">
        <v>2</v>
      </c>
      <c r="N40" s="37">
        <v>3</v>
      </c>
      <c r="O40" s="37">
        <v>3</v>
      </c>
    </row>
    <row r="41" spans="1:15" x14ac:dyDescent="0.25">
      <c r="A41" s="41">
        <v>33</v>
      </c>
      <c r="B41" s="17" t="s">
        <v>77</v>
      </c>
      <c r="C41" s="17" t="s">
        <v>78</v>
      </c>
      <c r="D41" s="18" t="s">
        <v>46</v>
      </c>
      <c r="E41" s="30">
        <v>7.1164605325228649</v>
      </c>
      <c r="F41" s="30">
        <v>0.73583871200671069</v>
      </c>
      <c r="G41" s="30">
        <v>-0.24723052732036876</v>
      </c>
      <c r="H41" s="30">
        <v>-1.2161855976863762</v>
      </c>
      <c r="I41" s="30">
        <v>-4.811592432118232</v>
      </c>
      <c r="J41" s="30">
        <v>2.8275653681425013</v>
      </c>
      <c r="K41" s="30">
        <v>1.3371062912462151</v>
      </c>
      <c r="L41" s="37">
        <v>1</v>
      </c>
      <c r="M41" s="37">
        <v>2.5</v>
      </c>
      <c r="N41" s="37">
        <v>2.5</v>
      </c>
      <c r="O41" s="37">
        <v>2.5</v>
      </c>
    </row>
    <row r="42" spans="1:15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</row>
    <row r="43" spans="1:15" x14ac:dyDescent="0.25">
      <c r="A43" s="41">
        <v>34</v>
      </c>
      <c r="B43" s="1" t="s">
        <v>2</v>
      </c>
      <c r="C43" s="1" t="s">
        <v>3</v>
      </c>
      <c r="D43" s="3" t="s">
        <v>46</v>
      </c>
      <c r="E43" s="30">
        <v>1.9479731718604376</v>
      </c>
      <c r="F43" s="30">
        <v>3.0876806940658992</v>
      </c>
      <c r="G43" s="30">
        <v>0.86748362769170706</v>
      </c>
      <c r="H43" s="30">
        <v>1.5632272875776558</v>
      </c>
      <c r="I43" s="30">
        <v>0.87996248344090888</v>
      </c>
      <c r="J43" s="30">
        <v>2.555672590232196</v>
      </c>
      <c r="K43" s="30">
        <v>2.760143136061453</v>
      </c>
      <c r="L43" s="37">
        <v>2.0889872618310146</v>
      </c>
      <c r="M43" s="37">
        <v>2.0525533618892702</v>
      </c>
      <c r="N43" s="37">
        <v>2.0016608456634231</v>
      </c>
      <c r="O43" s="37">
        <v>2.0102730205393868</v>
      </c>
    </row>
    <row r="44" spans="1:15" x14ac:dyDescent="0.25">
      <c r="A44" s="41">
        <v>35</v>
      </c>
      <c r="B44" s="1" t="s">
        <v>51</v>
      </c>
      <c r="C44" s="1" t="s">
        <v>4</v>
      </c>
      <c r="D44" s="3" t="s">
        <v>46</v>
      </c>
      <c r="E44" s="30">
        <v>5.1203980023374424E-2</v>
      </c>
      <c r="F44" s="30">
        <v>0.2810893126370726</v>
      </c>
      <c r="G44" s="30">
        <v>0.31639859820554667</v>
      </c>
      <c r="H44" s="30">
        <v>0.31806629596590152</v>
      </c>
      <c r="I44" s="30">
        <v>0.65701802432105605</v>
      </c>
      <c r="J44" s="30">
        <v>0.70767468022682833</v>
      </c>
      <c r="K44" s="30">
        <v>0.68596712373222801</v>
      </c>
      <c r="L44" s="37">
        <v>0.55587491487399365</v>
      </c>
      <c r="M44" s="37">
        <v>0.54901013204887106</v>
      </c>
      <c r="N44" s="37">
        <v>0.51202032425581701</v>
      </c>
      <c r="O44" s="37">
        <v>0.50889368452829986</v>
      </c>
    </row>
    <row r="45" spans="1:15" x14ac:dyDescent="0.25">
      <c r="A45" s="41">
        <v>36</v>
      </c>
      <c r="B45" s="1" t="s">
        <v>52</v>
      </c>
      <c r="C45" s="1" t="s">
        <v>5</v>
      </c>
      <c r="D45" s="3" t="s">
        <v>46</v>
      </c>
      <c r="E45" s="30">
        <v>-8.8007331952985324E-2</v>
      </c>
      <c r="F45" s="30">
        <v>-1.3471412965549896</v>
      </c>
      <c r="G45" s="30">
        <v>-2.0966822725955336</v>
      </c>
      <c r="H45" s="30">
        <v>0.50978959103422317</v>
      </c>
      <c r="I45" s="30">
        <v>0.56523336119319112</v>
      </c>
      <c r="J45" s="30">
        <v>3.0861414879874358</v>
      </c>
      <c r="K45" s="30">
        <v>3.5176756563680938</v>
      </c>
      <c r="L45" s="37">
        <v>-0.63853539891216426</v>
      </c>
      <c r="M45" s="37">
        <v>3.7153510868433515E-3</v>
      </c>
      <c r="N45" s="37">
        <v>0.51060815609940624</v>
      </c>
      <c r="O45" s="37">
        <v>1.2460170479912913</v>
      </c>
    </row>
    <row r="46" spans="1:15" x14ac:dyDescent="0.25">
      <c r="A46" s="41">
        <v>37</v>
      </c>
      <c r="B46" s="1" t="s">
        <v>53</v>
      </c>
      <c r="C46" s="1" t="s">
        <v>6</v>
      </c>
      <c r="D46" s="3" t="s">
        <v>46</v>
      </c>
      <c r="E46" s="30">
        <v>3.2511356870883903</v>
      </c>
      <c r="F46" s="30">
        <v>-1.499243744172303</v>
      </c>
      <c r="G46" s="30">
        <v>1.3302323756135256E-2</v>
      </c>
      <c r="H46" s="30">
        <v>-0.10859057572655036</v>
      </c>
      <c r="I46" s="30">
        <v>-1.8099057856876868</v>
      </c>
      <c r="J46" s="30">
        <v>2.5460026440986199</v>
      </c>
      <c r="K46" s="30">
        <v>3.4443058687752024</v>
      </c>
      <c r="L46" s="37">
        <v>1.9140786565415358</v>
      </c>
      <c r="M46" s="37">
        <v>1.2217068917278935</v>
      </c>
      <c r="N46" s="37">
        <v>1.22180712933684</v>
      </c>
      <c r="O46" s="37">
        <v>1.2466574209367833</v>
      </c>
    </row>
    <row r="47" spans="1:15" x14ac:dyDescent="0.25">
      <c r="A47" s="41">
        <v>38</v>
      </c>
      <c r="B47" s="1" t="s">
        <v>54</v>
      </c>
      <c r="C47" s="1" t="s">
        <v>57</v>
      </c>
      <c r="D47" s="3" t="s">
        <v>46</v>
      </c>
      <c r="E47" s="30">
        <v>-3.3391430190413756</v>
      </c>
      <c r="F47" s="30">
        <v>0.1521024476173134</v>
      </c>
      <c r="G47" s="30">
        <v>-2.1099845963516688</v>
      </c>
      <c r="H47" s="30">
        <v>0.61838016676077356</v>
      </c>
      <c r="I47" s="30">
        <v>2.375139146880878</v>
      </c>
      <c r="J47" s="30">
        <v>0.54013884388881594</v>
      </c>
      <c r="K47" s="30">
        <v>7.3369787592891367E-2</v>
      </c>
      <c r="L47" s="37">
        <v>-2.5526140554537</v>
      </c>
      <c r="M47" s="37">
        <v>-1.2179915406410502</v>
      </c>
      <c r="N47" s="37">
        <v>-0.71119897323743375</v>
      </c>
      <c r="O47" s="37">
        <v>-6.4037294549201818E-4</v>
      </c>
    </row>
    <row r="48" spans="1:15" x14ac:dyDescent="0.25">
      <c r="A48" s="41">
        <v>39</v>
      </c>
      <c r="B48" s="1" t="s">
        <v>8</v>
      </c>
      <c r="C48" s="1" t="s">
        <v>9</v>
      </c>
      <c r="D48" s="3" t="s">
        <v>46</v>
      </c>
      <c r="E48" s="30">
        <v>5.5266183400173752</v>
      </c>
      <c r="F48" s="30">
        <v>0.64270285787483072</v>
      </c>
      <c r="G48" s="30">
        <v>3.5196866769187198</v>
      </c>
      <c r="H48" s="30">
        <v>1.9067852356792603</v>
      </c>
      <c r="I48" s="30">
        <v>2.6989220178259905</v>
      </c>
      <c r="J48" s="30">
        <v>3.9123821110682155</v>
      </c>
      <c r="K48" s="30">
        <v>1.1676429402564876</v>
      </c>
      <c r="L48" s="37">
        <v>1.7738925389901872</v>
      </c>
      <c r="M48" s="37">
        <v>1.9998563499881343</v>
      </c>
      <c r="N48" s="37">
        <v>2.2615047869383287</v>
      </c>
      <c r="O48" s="37">
        <v>2.1192166953285794</v>
      </c>
    </row>
    <row r="49" spans="1:25" x14ac:dyDescent="0.25">
      <c r="A49" s="41">
        <v>40</v>
      </c>
      <c r="B49" s="1" t="s">
        <v>10</v>
      </c>
      <c r="C49" s="1" t="s">
        <v>11</v>
      </c>
      <c r="D49" s="3" t="s">
        <v>46</v>
      </c>
      <c r="E49" s="30">
        <v>-3.403159784977865</v>
      </c>
      <c r="F49" s="30">
        <v>-0.23448035953721713</v>
      </c>
      <c r="G49" s="30">
        <v>-0.74864297856388395</v>
      </c>
      <c r="H49" s="30">
        <v>-1.3261645786444729</v>
      </c>
      <c r="I49" s="30">
        <v>-2.7367545907100794</v>
      </c>
      <c r="J49" s="30">
        <v>-5.6253912480877784</v>
      </c>
      <c r="K49" s="30">
        <v>-3.3617121747837575</v>
      </c>
      <c r="L49" s="37">
        <v>-0.61504335813095823</v>
      </c>
      <c r="M49" s="37">
        <v>-1.8031914562403961</v>
      </c>
      <c r="N49" s="37">
        <v>-2.4894715748817422</v>
      </c>
      <c r="O49" s="37">
        <v>-3.0901938024731992</v>
      </c>
    </row>
    <row r="50" spans="1:25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</row>
    <row r="51" spans="1:25" x14ac:dyDescent="0.25">
      <c r="A51" s="41">
        <v>41</v>
      </c>
      <c r="B51" s="1" t="s">
        <v>83</v>
      </c>
      <c r="C51" s="1" t="s">
        <v>84</v>
      </c>
      <c r="D51" s="3" t="s">
        <v>46</v>
      </c>
      <c r="E51" s="30">
        <v>2.2580849198962749</v>
      </c>
      <c r="F51" s="30">
        <v>-2.9160186625198925E-2</v>
      </c>
      <c r="G51" s="30">
        <v>0.62005568568523906</v>
      </c>
      <c r="H51" s="30">
        <v>0.17481212089269782</v>
      </c>
      <c r="I51" s="30">
        <v>0.14030718504323136</v>
      </c>
      <c r="J51" s="30">
        <v>2.9305007640406222</v>
      </c>
      <c r="K51" s="30">
        <v>2.5335624712868654</v>
      </c>
      <c r="L51" s="37">
        <v>2.8000000000000003</v>
      </c>
      <c r="M51" s="37">
        <v>2.5</v>
      </c>
      <c r="N51" s="37">
        <v>2.1</v>
      </c>
      <c r="O51" s="37">
        <v>2</v>
      </c>
    </row>
    <row r="52" spans="1:25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</row>
    <row r="53" spans="1:25" s="17" customFormat="1" x14ac:dyDescent="0.25">
      <c r="A53" s="41"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10463.77</v>
      </c>
      <c r="J53" s="26">
        <v>11315.42</v>
      </c>
      <c r="K53" s="26">
        <v>12076.137000000001</v>
      </c>
      <c r="L53" s="38">
        <v>12939.29374606827</v>
      </c>
      <c r="M53" s="38">
        <v>13594.471009244338</v>
      </c>
      <c r="N53" s="38">
        <v>14368.430734154506</v>
      </c>
      <c r="O53" s="38">
        <v>15185.517190821629</v>
      </c>
    </row>
    <row r="54" spans="1:25" s="17" customFormat="1" x14ac:dyDescent="0.25">
      <c r="A54" s="41">
        <v>43</v>
      </c>
      <c r="B54" s="17" t="s">
        <v>88</v>
      </c>
      <c r="C54" s="17" t="s">
        <v>89</v>
      </c>
      <c r="D54" s="3" t="s">
        <v>133</v>
      </c>
      <c r="E54" s="32">
        <v>8746.7659999999996</v>
      </c>
      <c r="F54" s="32">
        <v>9416.1039999999994</v>
      </c>
      <c r="G54" s="32">
        <v>10093.050999999999</v>
      </c>
      <c r="H54" s="32">
        <v>10908.264000000001</v>
      </c>
      <c r="I54" s="32">
        <v>11625.523000000001</v>
      </c>
      <c r="J54" s="32">
        <v>12584.405000000001</v>
      </c>
      <c r="K54" s="32">
        <v>13960.829</v>
      </c>
      <c r="L54" s="36">
        <v>14967.804995771246</v>
      </c>
      <c r="M54" s="36">
        <v>15881.739168813036</v>
      </c>
      <c r="N54" s="36">
        <v>16659.150301126436</v>
      </c>
      <c r="O54" s="36">
        <v>17474.615708366578</v>
      </c>
    </row>
    <row r="55" spans="1:25" s="17" customFormat="1" x14ac:dyDescent="0.25">
      <c r="A55" s="41">
        <v>44</v>
      </c>
      <c r="B55" s="17" t="s">
        <v>90</v>
      </c>
      <c r="C55" s="17" t="s">
        <v>91</v>
      </c>
      <c r="D55" s="3" t="s">
        <v>133</v>
      </c>
      <c r="E55" s="32">
        <v>7254.7730000000001</v>
      </c>
      <c r="F55" s="32">
        <v>7797.3180000000002</v>
      </c>
      <c r="G55" s="32">
        <v>8401.018</v>
      </c>
      <c r="H55" s="32">
        <v>9090.7070000000003</v>
      </c>
      <c r="I55" s="32">
        <v>9648.6740000000009</v>
      </c>
      <c r="J55" s="32">
        <v>10445.887000000001</v>
      </c>
      <c r="K55" s="32">
        <v>11497.317999999999</v>
      </c>
      <c r="L55" s="36">
        <v>12421.414934249997</v>
      </c>
      <c r="M55" s="36">
        <v>13179.866530135299</v>
      </c>
      <c r="N55" s="36">
        <v>13825.020996785423</v>
      </c>
      <c r="O55" s="36">
        <v>14501.755774578072</v>
      </c>
    </row>
    <row r="56" spans="1:25" s="17" customFormat="1" x14ac:dyDescent="0.25">
      <c r="A56" s="41">
        <v>45</v>
      </c>
      <c r="B56" s="17" t="s">
        <v>92</v>
      </c>
      <c r="C56" s="17" t="s">
        <v>93</v>
      </c>
      <c r="D56" s="3" t="s">
        <v>133</v>
      </c>
      <c r="E56" s="32">
        <v>1491.9929999999999</v>
      </c>
      <c r="F56" s="32">
        <v>1618.7860000000001</v>
      </c>
      <c r="G56" s="32">
        <v>1692.0329999999999</v>
      </c>
      <c r="H56" s="32">
        <v>1817.557</v>
      </c>
      <c r="I56" s="32">
        <v>1976.8489999999999</v>
      </c>
      <c r="J56" s="32">
        <v>2138.518</v>
      </c>
      <c r="K56" s="32">
        <v>2463.511</v>
      </c>
      <c r="L56" s="36">
        <v>2546.3900615212492</v>
      </c>
      <c r="M56" s="36">
        <v>2701.8726386777362</v>
      </c>
      <c r="N56" s="36">
        <v>2834.1293043410114</v>
      </c>
      <c r="O56" s="36">
        <v>2972.8599337885048</v>
      </c>
    </row>
    <row r="57" spans="1:25" s="17" customFormat="1" x14ac:dyDescent="0.25">
      <c r="A57" s="41">
        <v>46</v>
      </c>
      <c r="B57" s="17" t="s">
        <v>13</v>
      </c>
      <c r="C57" s="17" t="s">
        <v>14</v>
      </c>
      <c r="D57" s="3" t="s">
        <v>133</v>
      </c>
      <c r="E57" s="32">
        <v>2790.3470000000002</v>
      </c>
      <c r="F57" s="32">
        <v>2982.7910000000002</v>
      </c>
      <c r="G57" s="32">
        <v>3184.51</v>
      </c>
      <c r="H57" s="32">
        <v>3355.0369999999998</v>
      </c>
      <c r="I57" s="32">
        <v>3609.9810000000002</v>
      </c>
      <c r="J57" s="32">
        <v>3811.2939999999999</v>
      </c>
      <c r="K57" s="32">
        <v>4220.2269999999999</v>
      </c>
      <c r="L57" s="36">
        <v>4275.0409325305745</v>
      </c>
      <c r="M57" s="36">
        <v>4501.9640970600567</v>
      </c>
      <c r="N57" s="36">
        <v>4738.9082584110629</v>
      </c>
      <c r="O57" s="36">
        <v>4988.2513670909648</v>
      </c>
    </row>
    <row r="58" spans="1:25" s="17" customFormat="1" x14ac:dyDescent="0.25">
      <c r="A58" s="41">
        <v>47</v>
      </c>
      <c r="B58" s="17" t="s">
        <v>15</v>
      </c>
      <c r="C58" s="17" t="s">
        <v>16</v>
      </c>
      <c r="D58" s="3" t="s">
        <v>133</v>
      </c>
      <c r="E58" s="32">
        <v>650.83799999999997</v>
      </c>
      <c r="F58" s="32">
        <v>676.14499999999998</v>
      </c>
      <c r="G58" s="32">
        <v>615.52300000000002</v>
      </c>
      <c r="H58" s="32">
        <v>550.55600000000004</v>
      </c>
      <c r="I58" s="32">
        <v>661.59199999999998</v>
      </c>
      <c r="J58" s="32">
        <v>678.06299999999999</v>
      </c>
      <c r="K58" s="32">
        <v>733.529</v>
      </c>
      <c r="L58" s="36">
        <v>780.19572844054039</v>
      </c>
      <c r="M58" s="36">
        <v>823.73722499151245</v>
      </c>
      <c r="N58" s="36">
        <v>867.09157472448305</v>
      </c>
      <c r="O58" s="36">
        <v>912.71459525209423</v>
      </c>
    </row>
    <row r="59" spans="1:25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</row>
    <row r="60" spans="1:25" x14ac:dyDescent="0.25">
      <c r="A60" s="41">
        <v>48</v>
      </c>
      <c r="B60" s="1" t="s">
        <v>96</v>
      </c>
      <c r="C60" s="1" t="s">
        <v>97</v>
      </c>
      <c r="D60" s="3" t="s">
        <v>98</v>
      </c>
      <c r="E60" s="32">
        <v>2044.8130000000001</v>
      </c>
      <c r="F60" s="32">
        <v>2023.825</v>
      </c>
      <c r="G60" s="32">
        <v>2001.4680000000001</v>
      </c>
      <c r="H60" s="32">
        <v>1986.096</v>
      </c>
      <c r="I60" s="32">
        <v>1968.9570000000001</v>
      </c>
      <c r="J60" s="32">
        <v>1950.116</v>
      </c>
      <c r="K60" s="32">
        <v>1934.3789999999999</v>
      </c>
      <c r="L60" s="36">
        <v>1917.2343687764019</v>
      </c>
      <c r="M60" s="36">
        <v>1899.8492004177497</v>
      </c>
      <c r="N60" s="36">
        <v>1882.9354200114913</v>
      </c>
      <c r="O60" s="36">
        <v>1867.8719366513992</v>
      </c>
    </row>
    <row r="61" spans="1:25" x14ac:dyDescent="0.25">
      <c r="A61" s="41">
        <v>49</v>
      </c>
      <c r="B61" s="1" t="s">
        <v>99</v>
      </c>
      <c r="C61" s="1" t="s">
        <v>100</v>
      </c>
      <c r="D61" s="3" t="s">
        <v>46</v>
      </c>
      <c r="E61" s="30">
        <v>-1.44</v>
      </c>
      <c r="F61" s="30">
        <v>-1.0264019252616379</v>
      </c>
      <c r="G61" s="30">
        <v>-1.1046903758971212</v>
      </c>
      <c r="H61" s="30">
        <v>-0.76803626138415382</v>
      </c>
      <c r="I61" s="30">
        <v>-0.86294922299828158</v>
      </c>
      <c r="J61" s="30">
        <v>-0.95690256313368138</v>
      </c>
      <c r="K61" s="30">
        <v>-0.80697763620214857</v>
      </c>
      <c r="L61" s="37">
        <v>-0.8863118976993718</v>
      </c>
      <c r="M61" s="37">
        <v>-0.90678367975155538</v>
      </c>
      <c r="N61" s="37">
        <v>-0.8902696278493778</v>
      </c>
      <c r="O61" s="37">
        <v>-0.80000000000001137</v>
      </c>
    </row>
    <row r="62" spans="1:25" x14ac:dyDescent="0.25">
      <c r="A62" s="41">
        <v>50</v>
      </c>
      <c r="B62" s="1" t="s">
        <v>138</v>
      </c>
      <c r="C62" s="1" t="s">
        <v>102</v>
      </c>
      <c r="D62" s="3" t="s">
        <v>98</v>
      </c>
      <c r="E62" s="32">
        <v>1560</v>
      </c>
      <c r="F62" s="32">
        <v>1536.1</v>
      </c>
      <c r="G62" s="32">
        <v>1495.8</v>
      </c>
      <c r="H62" s="32">
        <v>1472.6</v>
      </c>
      <c r="I62" s="32">
        <v>1450.3</v>
      </c>
      <c r="J62" s="32">
        <v>1423.4</v>
      </c>
      <c r="K62" s="32">
        <v>1410.8</v>
      </c>
      <c r="L62" s="36">
        <v>1399.5810892067734</v>
      </c>
      <c r="M62" s="36">
        <v>1388.789765505375</v>
      </c>
      <c r="N62" s="36">
        <v>1382.0745982884346</v>
      </c>
      <c r="O62" s="36">
        <v>1371.0180015021269</v>
      </c>
    </row>
    <row r="63" spans="1:25" x14ac:dyDescent="0.25">
      <c r="A63" s="41">
        <v>51</v>
      </c>
      <c r="B63" s="1" t="s">
        <v>103</v>
      </c>
      <c r="C63" s="1" t="s">
        <v>104</v>
      </c>
      <c r="D63" s="3" t="s">
        <v>98</v>
      </c>
      <c r="E63" s="32">
        <v>1030.7</v>
      </c>
      <c r="F63" s="32">
        <v>1014.2</v>
      </c>
      <c r="G63" s="32">
        <v>992.3</v>
      </c>
      <c r="H63" s="32">
        <v>994.2</v>
      </c>
      <c r="I63" s="32">
        <v>988.6</v>
      </c>
      <c r="J63" s="32">
        <v>980.3</v>
      </c>
      <c r="K63" s="32">
        <v>982.2</v>
      </c>
      <c r="L63" s="36">
        <v>982.5059246231549</v>
      </c>
      <c r="M63" s="36">
        <v>979.09678468128936</v>
      </c>
      <c r="N63" s="36">
        <v>975.74466639163472</v>
      </c>
      <c r="O63" s="36">
        <v>967.93870906050154</v>
      </c>
    </row>
    <row r="64" spans="1:25" x14ac:dyDescent="0.25">
      <c r="A64" s="41">
        <v>52</v>
      </c>
      <c r="B64" s="1" t="s">
        <v>105</v>
      </c>
      <c r="C64" s="1" t="s">
        <v>106</v>
      </c>
      <c r="D64" s="3" t="s">
        <v>98</v>
      </c>
      <c r="E64" s="32">
        <v>875.6</v>
      </c>
      <c r="F64" s="32">
        <v>893.9</v>
      </c>
      <c r="G64" s="32">
        <v>884.6</v>
      </c>
      <c r="H64" s="32">
        <v>896.1</v>
      </c>
      <c r="I64" s="32">
        <v>893.3</v>
      </c>
      <c r="J64" s="32">
        <v>894.8</v>
      </c>
      <c r="K64" s="32">
        <v>909.4</v>
      </c>
      <c r="L64" s="36">
        <v>913.94699999999989</v>
      </c>
      <c r="M64" s="36">
        <v>914.86094699999978</v>
      </c>
      <c r="N64" s="36">
        <v>913.94608605299982</v>
      </c>
      <c r="O64" s="36">
        <v>913.03213996694683</v>
      </c>
      <c r="P64"/>
      <c r="Q64"/>
      <c r="R64"/>
      <c r="S64"/>
      <c r="T64"/>
      <c r="U64"/>
      <c r="V64"/>
      <c r="W64"/>
      <c r="X64"/>
      <c r="Y64"/>
    </row>
    <row r="65" spans="1:25" x14ac:dyDescent="0.25">
      <c r="A65" s="41">
        <v>53</v>
      </c>
      <c r="B65" s="1" t="s">
        <v>107</v>
      </c>
      <c r="C65" s="1" t="s">
        <v>108</v>
      </c>
      <c r="D65" s="3" t="s">
        <v>46</v>
      </c>
      <c r="E65" s="30">
        <v>1.624883936861643</v>
      </c>
      <c r="F65" s="30">
        <v>2.0899954317039544</v>
      </c>
      <c r="G65" s="30">
        <v>-1.0403848305179508</v>
      </c>
      <c r="H65" s="30">
        <v>1.300022609088856</v>
      </c>
      <c r="I65" s="30">
        <v>-0.31246512665997273</v>
      </c>
      <c r="J65" s="30">
        <v>0.16791671331020552</v>
      </c>
      <c r="K65" s="30">
        <v>1.6316495306213596</v>
      </c>
      <c r="L65" s="37">
        <v>0.49999999999998579</v>
      </c>
      <c r="M65" s="37">
        <v>9.9999999999994316E-2</v>
      </c>
      <c r="N65" s="37">
        <v>-9.9999999999994316E-2</v>
      </c>
      <c r="O65" s="37">
        <v>-9.9999999999994316E-2</v>
      </c>
      <c r="P65"/>
      <c r="Q65"/>
      <c r="R65"/>
      <c r="S65"/>
      <c r="T65"/>
      <c r="U65"/>
      <c r="V65"/>
      <c r="W65"/>
      <c r="X65"/>
      <c r="Y65"/>
    </row>
    <row r="66" spans="1:25" x14ac:dyDescent="0.25">
      <c r="A66" s="41">
        <v>54</v>
      </c>
      <c r="B66" s="1" t="s">
        <v>109</v>
      </c>
      <c r="C66" s="1" t="s">
        <v>110</v>
      </c>
      <c r="D66" s="3" t="s">
        <v>46</v>
      </c>
      <c r="E66" s="30">
        <v>66.070512820512832</v>
      </c>
      <c r="F66" s="30">
        <v>66.024347373217893</v>
      </c>
      <c r="G66" s="30">
        <v>66.339082765075545</v>
      </c>
      <c r="H66" s="30">
        <v>67.513241885101195</v>
      </c>
      <c r="I66" s="30">
        <v>68.165207198510657</v>
      </c>
      <c r="J66" s="30">
        <v>68.870310524097221</v>
      </c>
      <c r="K66" s="30">
        <v>69.620073717039986</v>
      </c>
      <c r="L66" s="51">
        <v>70.199999999999989</v>
      </c>
      <c r="M66" s="51">
        <v>70.5</v>
      </c>
      <c r="N66" s="51">
        <v>70.599999999999994</v>
      </c>
      <c r="O66" s="37">
        <v>70.599999999999994</v>
      </c>
      <c r="P66"/>
      <c r="Q66"/>
      <c r="R66"/>
      <c r="S66"/>
      <c r="T66"/>
      <c r="U66"/>
      <c r="V66"/>
      <c r="W66"/>
      <c r="X66"/>
      <c r="Y66"/>
    </row>
    <row r="67" spans="1:25" x14ac:dyDescent="0.25">
      <c r="A67" s="41">
        <v>55</v>
      </c>
      <c r="B67" s="1" t="s">
        <v>111</v>
      </c>
      <c r="C67" s="1" t="s">
        <v>0</v>
      </c>
      <c r="D67" s="3" t="s">
        <v>46</v>
      </c>
      <c r="E67" s="30">
        <v>15.048025613660618</v>
      </c>
      <c r="F67" s="30">
        <v>11.871425754289094</v>
      </c>
      <c r="G67" s="30">
        <v>10.843494910813261</v>
      </c>
      <c r="H67" s="30">
        <v>9.8772882719774699</v>
      </c>
      <c r="I67" s="30">
        <v>9.6398948007283014</v>
      </c>
      <c r="J67" s="30">
        <v>8.7116188921758653</v>
      </c>
      <c r="K67" s="30">
        <v>7.411932396660557</v>
      </c>
      <c r="L67" s="37">
        <v>6.9779655170477604</v>
      </c>
      <c r="M67" s="37">
        <v>6.5607239944311848</v>
      </c>
      <c r="N67" s="37">
        <v>6.3334786719531815</v>
      </c>
      <c r="O67" s="37">
        <v>5.6725253964528388</v>
      </c>
      <c r="P67"/>
      <c r="Q67"/>
      <c r="R67"/>
      <c r="S67"/>
      <c r="T67"/>
      <c r="U67"/>
      <c r="V67"/>
      <c r="W67"/>
      <c r="X67"/>
      <c r="Y67"/>
    </row>
    <row r="68" spans="1:25" x14ac:dyDescent="0.25">
      <c r="A68" s="41">
        <v>56</v>
      </c>
      <c r="B68" s="1" t="s">
        <v>112</v>
      </c>
      <c r="C68" s="1" t="s">
        <v>1</v>
      </c>
      <c r="D68" s="3" t="s">
        <v>113</v>
      </c>
      <c r="E68" s="52">
        <v>14.206089177859987</v>
      </c>
      <c r="F68" s="30">
        <v>13.167515480752447</v>
      </c>
      <c r="G68" s="30">
        <v>11.950534078750664</v>
      </c>
      <c r="H68" s="30">
        <v>10.767305865783653</v>
      </c>
      <c r="I68" s="30">
        <v>9.7202955787367671</v>
      </c>
      <c r="J68" s="30">
        <v>8.8219603612784887</v>
      </c>
      <c r="K68" s="30">
        <v>8.0767172792764512</v>
      </c>
      <c r="L68" s="37">
        <v>7.4789693475770411</v>
      </c>
      <c r="M68" s="37">
        <v>6.9894418694477132</v>
      </c>
      <c r="N68" s="37">
        <v>6.565496097801943</v>
      </c>
      <c r="O68" s="37">
        <v>6.165045751051065</v>
      </c>
      <c r="P68"/>
      <c r="Q68"/>
      <c r="R68"/>
      <c r="S68"/>
      <c r="T68"/>
      <c r="U68"/>
      <c r="V68"/>
      <c r="W68"/>
      <c r="X68"/>
      <c r="Y68"/>
    </row>
    <row r="69" spans="1:25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/>
      <c r="Q69"/>
      <c r="R69"/>
      <c r="S69"/>
      <c r="T69"/>
      <c r="U69"/>
      <c r="V69"/>
      <c r="W69"/>
      <c r="X69"/>
      <c r="Y69"/>
    </row>
    <row r="70" spans="1:25" x14ac:dyDescent="0.25">
      <c r="A70" s="41">
        <v>57</v>
      </c>
      <c r="B70" s="1" t="s">
        <v>116</v>
      </c>
      <c r="C70" s="1" t="s">
        <v>117</v>
      </c>
      <c r="D70" s="3" t="s">
        <v>118</v>
      </c>
      <c r="E70" s="32">
        <v>685</v>
      </c>
      <c r="F70" s="32">
        <v>716</v>
      </c>
      <c r="G70" s="32">
        <v>765</v>
      </c>
      <c r="H70" s="32">
        <v>818</v>
      </c>
      <c r="I70" s="32">
        <v>859</v>
      </c>
      <c r="J70" s="32">
        <v>926</v>
      </c>
      <c r="K70" s="32">
        <v>1004</v>
      </c>
      <c r="L70" s="36">
        <v>1079.3</v>
      </c>
      <c r="M70" s="36">
        <v>1144.058</v>
      </c>
      <c r="N70" s="36">
        <v>1201.2609</v>
      </c>
      <c r="O70" s="36">
        <v>1261.3239450000001</v>
      </c>
    </row>
    <row r="71" spans="1:25" x14ac:dyDescent="0.25">
      <c r="A71" s="41">
        <v>58</v>
      </c>
      <c r="B71" s="1" t="s">
        <v>119</v>
      </c>
      <c r="C71" s="1" t="s">
        <v>120</v>
      </c>
      <c r="D71" s="3" t="s">
        <v>46</v>
      </c>
      <c r="E71" s="30">
        <v>3.7878787878787845</v>
      </c>
      <c r="F71" s="30">
        <v>4.5255474452554836</v>
      </c>
      <c r="G71" s="30">
        <v>6.8435754189944049</v>
      </c>
      <c r="H71" s="30">
        <v>6.9281045751634025</v>
      </c>
      <c r="I71" s="30">
        <v>5.012224938875292</v>
      </c>
      <c r="J71" s="30">
        <v>7.7997671711292185</v>
      </c>
      <c r="K71" s="30">
        <v>8.4233261339092849</v>
      </c>
      <c r="L71" s="37">
        <v>7.5</v>
      </c>
      <c r="M71" s="37">
        <v>6</v>
      </c>
      <c r="N71" s="37">
        <v>5</v>
      </c>
      <c r="O71" s="37">
        <v>5</v>
      </c>
    </row>
    <row r="72" spans="1:25" x14ac:dyDescent="0.25">
      <c r="A72" s="41">
        <v>59</v>
      </c>
      <c r="B72" s="1" t="s">
        <v>121</v>
      </c>
      <c r="C72" s="1" t="s">
        <v>122</v>
      </c>
      <c r="D72" s="3" t="s">
        <v>46</v>
      </c>
      <c r="E72" s="30">
        <v>2.3712149473211985</v>
      </c>
      <c r="F72" s="30">
        <v>0.33289821920796658</v>
      </c>
      <c r="G72" s="30">
        <v>2.9291024194164184</v>
      </c>
      <c r="H72" s="30">
        <v>1.650227886892619</v>
      </c>
      <c r="I72" s="30">
        <v>2.3842965178655584</v>
      </c>
      <c r="J72" s="30">
        <v>4.4610720225979561</v>
      </c>
      <c r="K72" s="30">
        <v>3.0876869218457559</v>
      </c>
      <c r="L72" s="37">
        <v>2.6519163767682485</v>
      </c>
      <c r="M72" s="37">
        <v>2.6992444942784299</v>
      </c>
      <c r="N72" s="37">
        <v>2.8992217598350578</v>
      </c>
      <c r="O72" s="37">
        <v>2.8977447636234555</v>
      </c>
    </row>
    <row r="73" spans="1:25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25" x14ac:dyDescent="0.25">
      <c r="A74" s="41">
        <v>60</v>
      </c>
      <c r="B74" s="1" t="s">
        <v>124</v>
      </c>
      <c r="C74" s="1" t="s">
        <v>125</v>
      </c>
      <c r="D74" s="3" t="s">
        <v>133</v>
      </c>
      <c r="E74" s="32">
        <v>19696.764140250638</v>
      </c>
      <c r="F74" s="32">
        <v>20183.635901106889</v>
      </c>
      <c r="G74" s="32">
        <v>20732.878309507687</v>
      </c>
      <c r="H74" s="32">
        <v>21329.446191006024</v>
      </c>
      <c r="I74" s="32">
        <v>21967.538804158932</v>
      </c>
      <c r="J74" s="32">
        <v>22661.792796000173</v>
      </c>
      <c r="K74" s="32">
        <v>23454.086184198037</v>
      </c>
      <c r="L74" s="36">
        <v>24274.979200644968</v>
      </c>
      <c r="M74" s="36">
        <v>25100.328493466899</v>
      </c>
      <c r="N74" s="36">
        <v>25903.53900525784</v>
      </c>
      <c r="O74" s="36">
        <v>26732.45225342609</v>
      </c>
      <c r="P74" s="36">
        <v>27534.425821028875</v>
      </c>
      <c r="Q74" s="36">
        <v>28332.924169838709</v>
      </c>
      <c r="R74" s="36">
        <v>29154.578970764029</v>
      </c>
      <c r="S74" s="36">
        <v>30000.061760916182</v>
      </c>
    </row>
    <row r="75" spans="1:25" x14ac:dyDescent="0.25">
      <c r="A75" s="41">
        <v>61</v>
      </c>
      <c r="B75" s="1" t="s">
        <v>18</v>
      </c>
      <c r="C75" s="1" t="s">
        <v>137</v>
      </c>
      <c r="D75" s="3" t="s">
        <v>113</v>
      </c>
      <c r="E75" s="30">
        <v>1.4477582130519402</v>
      </c>
      <c r="F75" s="30">
        <v>2.4718362741691209</v>
      </c>
      <c r="G75" s="30">
        <v>2.7212262998198327</v>
      </c>
      <c r="H75" s="30">
        <v>2.8774001978527224</v>
      </c>
      <c r="I75" s="30">
        <v>2.9916042237513523</v>
      </c>
      <c r="J75" s="30">
        <v>3.1603631068119569</v>
      </c>
      <c r="K75" s="30">
        <v>3.49616376484434</v>
      </c>
      <c r="L75" s="37">
        <v>3.4999999999999858</v>
      </c>
      <c r="M75" s="37">
        <v>3.4000000000000057</v>
      </c>
      <c r="N75" s="37">
        <v>3.2000000000000028</v>
      </c>
      <c r="O75" s="37">
        <v>3.2000000000000028</v>
      </c>
      <c r="P75" s="37">
        <v>3</v>
      </c>
      <c r="Q75" s="37">
        <v>2.9</v>
      </c>
      <c r="R75" s="37">
        <v>2.9</v>
      </c>
      <c r="S75" s="37">
        <v>2.9</v>
      </c>
    </row>
    <row r="76" spans="1:25" x14ac:dyDescent="0.25">
      <c r="A76" s="41">
        <v>62</v>
      </c>
      <c r="B76" s="1" t="s">
        <v>126</v>
      </c>
      <c r="C76" s="1" t="s">
        <v>127</v>
      </c>
      <c r="D76" s="3" t="s">
        <v>46</v>
      </c>
      <c r="E76" s="30">
        <v>-0.5</v>
      </c>
      <c r="F76" s="30">
        <v>0.13424600913475901</v>
      </c>
      <c r="G76" s="30">
        <v>0.1</v>
      </c>
      <c r="H76" s="30">
        <v>0.1</v>
      </c>
      <c r="I76" s="30">
        <v>0.1</v>
      </c>
      <c r="J76" s="30">
        <v>0.1</v>
      </c>
      <c r="K76" s="30">
        <v>0.4</v>
      </c>
      <c r="L76" s="39">
        <v>0.2</v>
      </c>
      <c r="M76" s="39">
        <v>0.1</v>
      </c>
      <c r="N76" s="39">
        <v>-0.1</v>
      </c>
      <c r="O76" s="39">
        <v>-0.1</v>
      </c>
    </row>
    <row r="77" spans="1:25" x14ac:dyDescent="0.25">
      <c r="A77" s="41">
        <v>63</v>
      </c>
      <c r="B77" s="1" t="s">
        <v>128</v>
      </c>
      <c r="C77" s="1" t="s">
        <v>129</v>
      </c>
      <c r="D77" s="3" t="s">
        <v>46</v>
      </c>
      <c r="E77" s="30">
        <v>1.5516457852028096</v>
      </c>
      <c r="F77" s="30">
        <v>1.4644427027271796</v>
      </c>
      <c r="G77" s="30">
        <v>1.3893321574949133</v>
      </c>
      <c r="H77" s="30">
        <v>1.25</v>
      </c>
      <c r="I77" s="30">
        <v>1.2</v>
      </c>
      <c r="J77" s="30">
        <v>1.224284191236569</v>
      </c>
      <c r="K77" s="30">
        <v>1.224284191236569</v>
      </c>
      <c r="L77" s="39">
        <v>1.3</v>
      </c>
      <c r="M77" s="39">
        <v>1.3</v>
      </c>
      <c r="N77" s="39">
        <v>1.3</v>
      </c>
      <c r="O77" s="39">
        <v>1.3</v>
      </c>
    </row>
    <row r="78" spans="1:25" x14ac:dyDescent="0.25">
      <c r="A78" s="41">
        <v>64</v>
      </c>
      <c r="B78" s="1" t="s">
        <v>130</v>
      </c>
      <c r="C78" s="1" t="s">
        <v>131</v>
      </c>
      <c r="D78" s="3" t="s">
        <v>46</v>
      </c>
      <c r="E78" s="30">
        <v>0.39611242784913059</v>
      </c>
      <c r="F78" s="30">
        <v>0.87314756230718249</v>
      </c>
      <c r="G78" s="30">
        <v>1.2318941423249206</v>
      </c>
      <c r="H78" s="30">
        <v>1.5274001978527112</v>
      </c>
      <c r="I78" s="30">
        <v>1.6916042237513638</v>
      </c>
      <c r="J78" s="30">
        <v>1.83607891557539</v>
      </c>
      <c r="K78" s="30">
        <v>1.8718795736077782</v>
      </c>
      <c r="L78" s="39">
        <v>2</v>
      </c>
      <c r="M78" s="39">
        <v>2</v>
      </c>
      <c r="N78" s="39">
        <v>2</v>
      </c>
      <c r="O78" s="39">
        <v>2</v>
      </c>
    </row>
    <row r="79" spans="1:25" x14ac:dyDescent="0.25">
      <c r="A79" s="41">
        <v>65</v>
      </c>
      <c r="B79" s="1" t="s">
        <v>19</v>
      </c>
      <c r="C79" s="1" t="s">
        <v>20</v>
      </c>
      <c r="D79" s="3" t="s">
        <v>46</v>
      </c>
      <c r="E79" s="30">
        <v>0.79020522681337013</v>
      </c>
      <c r="F79" s="30">
        <v>0.7489091640065908</v>
      </c>
      <c r="G79" s="30">
        <v>-9.7503632664526663E-2</v>
      </c>
      <c r="H79" s="30">
        <v>-5.9269752936899067E-3</v>
      </c>
      <c r="I79" s="30">
        <v>-0.90616343475514327</v>
      </c>
      <c r="J79" s="30">
        <v>0.51176535344679053</v>
      </c>
      <c r="K79" s="30">
        <v>1.7319010736539724</v>
      </c>
      <c r="L79" s="39">
        <f>L5/L74*100-100</f>
        <v>1.4194360892626747</v>
      </c>
      <c r="M79" s="39">
        <f t="shared" ref="M79:S79" si="0">M5/M74*100-100</f>
        <v>0.83283523081658473</v>
      </c>
      <c r="N79" s="39">
        <f t="shared" si="0"/>
        <v>0.43841717844588857</v>
      </c>
      <c r="O79" s="39">
        <f t="shared" si="0"/>
        <v>4.410589801133824E-2</v>
      </c>
      <c r="P79" s="39">
        <f t="shared" si="0"/>
        <v>-0.17693960220701399</v>
      </c>
      <c r="Q79" s="39">
        <f t="shared" si="0"/>
        <v>-0.32245426750991157</v>
      </c>
      <c r="R79" s="39">
        <f t="shared" si="0"/>
        <v>-0.41932263070960119</v>
      </c>
      <c r="S79" s="39">
        <f t="shared" si="0"/>
        <v>-0.5160968555582599</v>
      </c>
    </row>
    <row r="80" spans="1:25" x14ac:dyDescent="0.25">
      <c r="A80" s="41">
        <v>66</v>
      </c>
      <c r="B80" s="1" t="s">
        <v>19</v>
      </c>
      <c r="C80" s="1" t="s">
        <v>20</v>
      </c>
      <c r="D80" s="3" t="s">
        <v>133</v>
      </c>
      <c r="E80" s="32">
        <f>E5-E74</f>
        <v>155.64485974936179</v>
      </c>
      <c r="F80" s="32">
        <f t="shared" ref="F80:S80" si="1">F5-F74</f>
        <v>151.15709889311256</v>
      </c>
      <c r="G80" s="32">
        <f t="shared" si="1"/>
        <v>-20.21530950768647</v>
      </c>
      <c r="H80" s="32">
        <f t="shared" si="1"/>
        <v>-1.2641910060228838</v>
      </c>
      <c r="I80" s="32">
        <f t="shared" si="1"/>
        <v>-199.06180415893323</v>
      </c>
      <c r="J80" s="32">
        <f t="shared" si="1"/>
        <v>115.9752039998275</v>
      </c>
      <c r="K80" s="32">
        <f t="shared" si="1"/>
        <v>410.11681580196455</v>
      </c>
      <c r="L80" s="40">
        <f t="shared" si="1"/>
        <v>344.56781543496254</v>
      </c>
      <c r="M80" s="40">
        <f t="shared" si="1"/>
        <v>209.0443787442855</v>
      </c>
      <c r="N80" s="40">
        <f t="shared" si="1"/>
        <v>113.56556482448286</v>
      </c>
      <c r="O80" s="40">
        <f t="shared" si="1"/>
        <v>11.79058812682706</v>
      </c>
      <c r="P80" s="40">
        <f t="shared" si="1"/>
        <v>-48.719303517715161</v>
      </c>
      <c r="Q80" s="40">
        <f t="shared" si="1"/>
        <v>-91.36072309598967</v>
      </c>
      <c r="R80" s="40">
        <f t="shared" si="1"/>
        <v>-122.25174751251325</v>
      </c>
      <c r="S80" s="40">
        <f t="shared" si="1"/>
        <v>-154.8293754136248</v>
      </c>
    </row>
    <row r="81" spans="1:15" x14ac:dyDescent="0.25">
      <c r="A81" s="12"/>
      <c r="B81" s="17"/>
      <c r="C81" s="17"/>
      <c r="D81" s="18"/>
      <c r="E81" s="31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4"/>
      <c r="N82" s="54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28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117"/>
  <sheetViews>
    <sheetView showGridLines="0" topLeftCell="C34" zoomScaleNormal="100" workbookViewId="0">
      <selection activeCell="U13" sqref="U13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5" width="11.28515625" style="1" bestFit="1" customWidth="1"/>
    <col min="16" max="16384" width="9.140625" style="1"/>
  </cols>
  <sheetData>
    <row r="1" spans="1:19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  <c r="S1" s="4"/>
    </row>
    <row r="2" spans="1:19" ht="6.75" customHeight="1" x14ac:dyDescent="0.25"/>
    <row r="3" spans="1:19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9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'20190610'!E5-CSB_updates_20190423!E5</f>
        <v>0</v>
      </c>
      <c r="F5" s="26">
        <f>'20190610'!F5-CSB_updates_20190423!F5</f>
        <v>0</v>
      </c>
      <c r="G5" s="26">
        <f>'20190610'!G5-CSB_updates_20190423!G5</f>
        <v>0</v>
      </c>
      <c r="H5" s="26">
        <f>'20190610'!H5-CSB_updates_20190423!H5</f>
        <v>0</v>
      </c>
      <c r="I5" s="26">
        <f>'20190610'!I5-CSB_updates_20190423!I5</f>
        <v>0</v>
      </c>
      <c r="J5" s="26">
        <f>'20190610'!J5-CSB_updates_20190423!J5</f>
        <v>0</v>
      </c>
      <c r="K5" s="26">
        <f>'20190610'!K5-CSB_updates_20190423!K5</f>
        <v>0</v>
      </c>
      <c r="L5" s="36">
        <f>'20190610'!L5-CSB_updates_20190423!L5</f>
        <v>-0.82749096114639542</v>
      </c>
      <c r="M5" s="36">
        <f>'20190610'!M5-CSB_updates_20190423!M5</f>
        <v>-48.31051242218382</v>
      </c>
      <c r="N5" s="36">
        <f>'20190610'!N5-CSB_updates_20190423!N5</f>
        <v>-72.691714687134663</v>
      </c>
      <c r="O5" s="36">
        <f>'20190610'!O5-CSB_updates_20190423!O5</f>
        <v>-110.7733501497496</v>
      </c>
      <c r="P5" s="36">
        <f>'20190610'!P5-CSB_updates_20190423!P5</f>
        <v>-121.25012755918215</v>
      </c>
      <c r="Q5" s="36">
        <f>'20190610'!Q5-CSB_updates_20190423!Q5</f>
        <v>-124.58450606706174</v>
      </c>
      <c r="R5" s="36">
        <f>'20190610'!R5-CSB_updates_20190423!R5</f>
        <v>-99.706724284125812</v>
      </c>
      <c r="S5" s="36">
        <f>'20190610'!S5-CSB_updates_20190423!S5</f>
        <v>-58.800461642778828</v>
      </c>
    </row>
    <row r="6" spans="1:19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'20190610'!E6-CSB_updates_20190423!E6</f>
        <v>0</v>
      </c>
      <c r="F6" s="26">
        <f>'20190610'!F6-CSB_updates_20190423!F6</f>
        <v>0</v>
      </c>
      <c r="G6" s="26">
        <f>'20190610'!G6-CSB_updates_20190423!G6</f>
        <v>0</v>
      </c>
      <c r="H6" s="26">
        <f>'20190610'!H6-CSB_updates_20190423!H6</f>
        <v>0</v>
      </c>
      <c r="I6" s="26">
        <f>'20190610'!I6-CSB_updates_20190423!I6</f>
        <v>0</v>
      </c>
      <c r="J6" s="26">
        <f>'20190610'!J6-CSB_updates_20190423!J6</f>
        <v>0</v>
      </c>
      <c r="K6" s="26">
        <f>'20190610'!K6-CSB_updates_20190423!K6</f>
        <v>0</v>
      </c>
      <c r="L6" s="36">
        <f>'20190610'!L6-CSB_updates_20190423!L6</f>
        <v>2.8852839196442801</v>
      </c>
      <c r="M6" s="36">
        <f>'20190610'!M6-CSB_updates_20190423!M6</f>
        <v>-88.441353451518808</v>
      </c>
      <c r="N6" s="36">
        <f>'20190610'!N6-CSB_updates_20190423!N6</f>
        <v>-169.10992948216153</v>
      </c>
      <c r="O6" s="36">
        <f>'20190610'!O6-CSB_updates_20190423!O6</f>
        <v>-251.11592097472021</v>
      </c>
      <c r="P6" s="47"/>
      <c r="Q6" s="50"/>
      <c r="R6" s="50"/>
      <c r="S6" s="50"/>
    </row>
    <row r="7" spans="1:19" ht="16.5" x14ac:dyDescent="0.3">
      <c r="A7" s="12">
        <v>3</v>
      </c>
      <c r="B7" s="1" t="s">
        <v>44</v>
      </c>
      <c r="C7" s="1" t="s">
        <v>45</v>
      </c>
      <c r="D7" s="33" t="s">
        <v>134</v>
      </c>
      <c r="E7" s="26">
        <f>'20190610'!E7-CSB_updates_20190423!E7</f>
        <v>0</v>
      </c>
      <c r="F7" s="26">
        <f>'20190610'!F7-CSB_updates_20190423!F7</f>
        <v>5.3290705182007514E-15</v>
      </c>
      <c r="G7" s="26">
        <f>'20190610'!G7-CSB_updates_20190423!G7</f>
        <v>-7.1054273576010019E-15</v>
      </c>
      <c r="H7" s="26">
        <f>'20190610'!H7-CSB_updates_20190423!H7</f>
        <v>-4.4408920985006262E-15</v>
      </c>
      <c r="I7" s="26">
        <f>'20190610'!I7-CSB_updates_20190423!I7</f>
        <v>-4.4408920985006262E-15</v>
      </c>
      <c r="J7" s="26">
        <f>'20190610'!J7-CSB_updates_20190423!J7</f>
        <v>0</v>
      </c>
      <c r="K7" s="26">
        <f>'20190610'!K7-CSB_updates_20190423!K7</f>
        <v>1.7188889456213552E-2</v>
      </c>
      <c r="L7" s="37">
        <f>'20190610'!L7-CSB_updates_20190423!L7</f>
        <v>-3.4674988355725134E-3</v>
      </c>
      <c r="M7" s="37">
        <f>'20190610'!M7-CSB_updates_20190423!M7</f>
        <v>-0.1927665057096748</v>
      </c>
      <c r="N7" s="37">
        <f>'20190610'!N7-CSB_updates_20190423!N7</f>
        <v>-9.0821721245197828E-2</v>
      </c>
      <c r="O7" s="37">
        <f>'20190610'!O7-CSB_updates_20190423!O7</f>
        <v>-0.13817667584767879</v>
      </c>
      <c r="P7" s="37">
        <f>'20190610'!P7-CSB_updates_20190423!P7</f>
        <v>-2.7576490570081713E-2</v>
      </c>
      <c r="Q7" s="37">
        <f>'20190610'!Q7-CSB_updates_20190423!Q7</f>
        <v>0</v>
      </c>
      <c r="R7" s="37">
        <f>'20190610'!R7-CSB_updates_20190423!R7</f>
        <v>9.9999999999999645E-2</v>
      </c>
      <c r="S7" s="37">
        <f>'20190610'!S7-CSB_updates_20190423!S7</f>
        <v>0.14999999999999991</v>
      </c>
    </row>
    <row r="8" spans="1:19" ht="16.5" x14ac:dyDescent="0.3">
      <c r="A8" s="12">
        <v>4</v>
      </c>
      <c r="B8" s="1" t="s">
        <v>47</v>
      </c>
      <c r="C8" s="1" t="s">
        <v>48</v>
      </c>
      <c r="D8" s="33" t="s">
        <v>134</v>
      </c>
      <c r="E8" s="26">
        <f>'20190610'!E8-CSB_updates_20190423!E8</f>
        <v>4.925438194192111E-6</v>
      </c>
      <c r="F8" s="26">
        <f>'20190610'!F8-CSB_updates_20190423!F8</f>
        <v>-9.3265258636066051E-6</v>
      </c>
      <c r="G8" s="26">
        <f>'20190610'!G8-CSB_updates_20190423!G8</f>
        <v>4.5487027442447925E-6</v>
      </c>
      <c r="H8" s="26">
        <f>'20190610'!H8-CSB_updates_20190423!H8</f>
        <v>-7.1942451995710144E-14</v>
      </c>
      <c r="I8" s="26">
        <f>'20190610'!I8-CSB_updates_20190423!I8</f>
        <v>-3.5527136788005009E-15</v>
      </c>
      <c r="J8" s="26">
        <f>'20190610'!J8-CSB_updates_20190423!J8</f>
        <v>0</v>
      </c>
      <c r="K8" s="26">
        <f>'20190610'!K8-CSB_updates_20190423!K8</f>
        <v>0.37008420829618061</v>
      </c>
      <c r="L8" s="37">
        <f>'20190610'!L8-CSB_updates_20190423!L8</f>
        <v>9.7727840272279209E-3</v>
      </c>
      <c r="M8" s="37">
        <f>'20190610'!M8-CSB_updates_20190423!M8</f>
        <v>-0.29137071118498614</v>
      </c>
      <c r="N8" s="37">
        <f>'20190610'!N8-CSB_updates_20190423!N8</f>
        <v>-0.22866188936059118</v>
      </c>
      <c r="O8" s="37">
        <f>'20190610'!O8-CSB_updates_20190423!O8</f>
        <v>-0.20847216761123821</v>
      </c>
      <c r="P8" s="49"/>
      <c r="Q8" s="48"/>
      <c r="R8" s="48"/>
      <c r="S8" s="48"/>
    </row>
    <row r="9" spans="1:19" s="16" customFormat="1" x14ac:dyDescent="0.2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1">
        <v>2022</v>
      </c>
    </row>
    <row r="10" spans="1:19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'20190610'!E10-CSB_updates_20190423!E10</f>
        <v>0</v>
      </c>
      <c r="F10" s="26">
        <f>'20190610'!F10-CSB_updates_20190423!F10</f>
        <v>0</v>
      </c>
      <c r="G10" s="26">
        <f>'20190610'!G10-CSB_updates_20190423!G10</f>
        <v>0</v>
      </c>
      <c r="H10" s="26">
        <f>'20190610'!H10-CSB_updates_20190423!H10</f>
        <v>0</v>
      </c>
      <c r="I10" s="26">
        <f>'20190610'!I10-CSB_updates_20190423!I10</f>
        <v>0</v>
      </c>
      <c r="J10" s="26">
        <f>'20190610'!J10-CSB_updates_20190423!J10</f>
        <v>0</v>
      </c>
      <c r="K10" s="26">
        <f>'20190610'!K10-CSB_updates_20190423!K10</f>
        <v>0</v>
      </c>
      <c r="L10" s="36">
        <f>'20190610'!L10-CSB_updates_20190423!L10</f>
        <v>-124.4411826813739</v>
      </c>
      <c r="M10" s="36">
        <f>'20190610'!M10-CSB_updates_20190423!M10</f>
        <v>-171.82133053336656</v>
      </c>
      <c r="N10" s="36">
        <f>'20190610'!N10-CSB_updates_20190423!N10</f>
        <v>-238.26125876841434</v>
      </c>
      <c r="O10" s="36">
        <f>'20190610'!O10-CSB_updates_20190423!O10</f>
        <v>-309.05875309213297</v>
      </c>
    </row>
    <row r="11" spans="1:19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'20190610'!E11-CSB_updates_20190423!E11</f>
        <v>0</v>
      </c>
      <c r="F11" s="26">
        <f>'20190610'!F11-CSB_updates_20190423!F11</f>
        <v>0</v>
      </c>
      <c r="G11" s="26">
        <f>'20190610'!G11-CSB_updates_20190423!G11</f>
        <v>0</v>
      </c>
      <c r="H11" s="26">
        <f>'20190610'!H11-CSB_updates_20190423!H11</f>
        <v>0</v>
      </c>
      <c r="I11" s="26">
        <f>'20190610'!I11-CSB_updates_20190423!I11</f>
        <v>0</v>
      </c>
      <c r="J11" s="26">
        <f>'20190610'!J11-CSB_updates_20190423!J11</f>
        <v>0</v>
      </c>
      <c r="K11" s="26">
        <f>'20190610'!K11-CSB_updates_20190423!K11</f>
        <v>0</v>
      </c>
      <c r="L11" s="36">
        <f>'20190610'!L11-CSB_updates_20190423!L11</f>
        <v>-11.079329551729643</v>
      </c>
      <c r="M11" s="36">
        <f>'20190610'!M11-CSB_updates_20190423!M11</f>
        <v>-0.71182837137166644</v>
      </c>
      <c r="N11" s="36">
        <f>'20190610'!N11-CSB_updates_20190423!N11</f>
        <v>0.32740120748349</v>
      </c>
      <c r="O11" s="36">
        <f>'20190610'!O11-CSB_updates_20190423!O11</f>
        <v>0.34223654584275209</v>
      </c>
    </row>
    <row r="12" spans="1:19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'20190610'!E12-CSB_updates_20190423!E12</f>
        <v>0</v>
      </c>
      <c r="F12" s="26">
        <f>'20190610'!F12-CSB_updates_20190423!F12</f>
        <v>0</v>
      </c>
      <c r="G12" s="26">
        <f>'20190610'!G12-CSB_updates_20190423!G12</f>
        <v>0</v>
      </c>
      <c r="H12" s="26">
        <f>'20190610'!H12-CSB_updates_20190423!H12</f>
        <v>0</v>
      </c>
      <c r="I12" s="26">
        <f>'20190610'!I12-CSB_updates_20190423!I12</f>
        <v>0</v>
      </c>
      <c r="J12" s="26">
        <f>'20190610'!J12-CSB_updates_20190423!J12</f>
        <v>0</v>
      </c>
      <c r="K12" s="26">
        <f>'20190610'!K12-CSB_updates_20190423!K12</f>
        <v>0</v>
      </c>
      <c r="L12" s="36">
        <f>'20190610'!L12-CSB_updates_20190423!L12</f>
        <v>-563.20845165733499</v>
      </c>
      <c r="M12" s="36">
        <f>'20190610'!M12-CSB_updates_20190423!M12</f>
        <v>-865.92022202053522</v>
      </c>
      <c r="N12" s="36">
        <f>'20190610'!N12-CSB_updates_20190423!N12</f>
        <v>-1010.5385055240649</v>
      </c>
      <c r="O12" s="36">
        <f>'20190610'!O12-CSB_updates_20190423!O12</f>
        <v>-985.23997402482655</v>
      </c>
    </row>
    <row r="13" spans="1:19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'20190610'!E13-CSB_updates_20190423!E13</f>
        <v>0</v>
      </c>
      <c r="F13" s="26">
        <f>'20190610'!F13-CSB_updates_20190423!F13</f>
        <v>0</v>
      </c>
      <c r="G13" s="26">
        <f>'20190610'!G13-CSB_updates_20190423!G13</f>
        <v>0</v>
      </c>
      <c r="H13" s="26">
        <f>'20190610'!H13-CSB_updates_20190423!H13</f>
        <v>0</v>
      </c>
      <c r="I13" s="26">
        <f>'20190610'!I13-CSB_updates_20190423!I13</f>
        <v>0</v>
      </c>
      <c r="J13" s="26">
        <f>'20190610'!J13-CSB_updates_20190423!J13</f>
        <v>0</v>
      </c>
      <c r="K13" s="26">
        <f>'20190610'!K13-CSB_updates_20190423!K13</f>
        <v>0</v>
      </c>
      <c r="L13" s="36">
        <f>'20190610'!L13-CSB_updates_20190423!L13</f>
        <v>30.14079533414133</v>
      </c>
      <c r="M13" s="36">
        <f>'20190610'!M13-CSB_updates_20190423!M13</f>
        <v>-29.953373876432124</v>
      </c>
      <c r="N13" s="36">
        <f>'20190610'!N13-CSB_updates_20190423!N13</f>
        <v>-41.651420973836139</v>
      </c>
      <c r="O13" s="36">
        <f>'20190610'!O13-CSB_updates_20190423!O13</f>
        <v>-54.437792250017083</v>
      </c>
    </row>
    <row r="14" spans="1:19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'20190610'!E14-CSB_updates_20190423!E14</f>
        <v>0</v>
      </c>
      <c r="F14" s="26">
        <f>'20190610'!F14-CSB_updates_20190423!F14</f>
        <v>0</v>
      </c>
      <c r="G14" s="26">
        <f>'20190610'!G14-CSB_updates_20190423!G14</f>
        <v>0</v>
      </c>
      <c r="H14" s="26">
        <f>'20190610'!H14-CSB_updates_20190423!H14</f>
        <v>0</v>
      </c>
      <c r="I14" s="26">
        <f>'20190610'!I14-CSB_updates_20190423!I14</f>
        <v>0</v>
      </c>
      <c r="J14" s="26">
        <f>'20190610'!J14-CSB_updates_20190423!J14</f>
        <v>0</v>
      </c>
      <c r="K14" s="26">
        <f>'20190610'!K14-CSB_updates_20190423!K14</f>
        <v>0</v>
      </c>
      <c r="L14" s="36">
        <f>'20190610'!L14-CSB_updates_20190423!L14</f>
        <v>-593.34924699147655</v>
      </c>
      <c r="M14" s="36">
        <f>'20190610'!M14-CSB_updates_20190423!M14</f>
        <v>-835.96684814410276</v>
      </c>
      <c r="N14" s="36">
        <f>'20190610'!N14-CSB_updates_20190423!N14</f>
        <v>-968.88708455022834</v>
      </c>
      <c r="O14" s="36">
        <f>'20190610'!O14-CSB_updates_20190423!O14</f>
        <v>-930.80218177480924</v>
      </c>
    </row>
    <row r="15" spans="1:19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'20190610'!E15-CSB_updates_20190423!E15</f>
        <v>0</v>
      </c>
      <c r="F15" s="26">
        <f>'20190610'!F15-CSB_updates_20190423!F15</f>
        <v>0</v>
      </c>
      <c r="G15" s="26">
        <f>'20190610'!G15-CSB_updates_20190423!G15</f>
        <v>0</v>
      </c>
      <c r="H15" s="26">
        <f>'20190610'!H15-CSB_updates_20190423!H15</f>
        <v>0</v>
      </c>
      <c r="I15" s="26">
        <f>'20190610'!I15-CSB_updates_20190423!I15</f>
        <v>0</v>
      </c>
      <c r="J15" s="26">
        <f>'20190610'!J15-CSB_updates_20190423!J15</f>
        <v>0</v>
      </c>
      <c r="K15" s="26">
        <f>'20190610'!K15-CSB_updates_20190423!K15</f>
        <v>0</v>
      </c>
      <c r="L15" s="36">
        <f>'20190610'!L15-CSB_updates_20190423!L15</f>
        <v>-54.794333182102491</v>
      </c>
      <c r="M15" s="36">
        <f>'20190610'!M15-CSB_updates_20190423!M15</f>
        <v>-192.80140320730243</v>
      </c>
      <c r="N15" s="36">
        <f>'20190610'!N15-CSB_updates_20190423!N15</f>
        <v>-248.81985887449628</v>
      </c>
      <c r="O15" s="36">
        <f>'20190610'!O15-CSB_updates_20190423!O15</f>
        <v>-341.24949590622418</v>
      </c>
    </row>
    <row r="16" spans="1:19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'20190610'!E16-CSB_updates_20190423!E16</f>
        <v>0</v>
      </c>
      <c r="F16" s="26">
        <f>'20190610'!F16-CSB_updates_20190423!F16</f>
        <v>0</v>
      </c>
      <c r="G16" s="26">
        <f>'20190610'!G16-CSB_updates_20190423!G16</f>
        <v>0</v>
      </c>
      <c r="H16" s="26">
        <f>'20190610'!H16-CSB_updates_20190423!H16</f>
        <v>0</v>
      </c>
      <c r="I16" s="26">
        <f>'20190610'!I16-CSB_updates_20190423!I16</f>
        <v>0</v>
      </c>
      <c r="J16" s="26">
        <f>'20190610'!J16-CSB_updates_20190423!J16</f>
        <v>0</v>
      </c>
      <c r="K16" s="26">
        <f>'20190610'!K16-CSB_updates_20190423!K16</f>
        <v>0</v>
      </c>
      <c r="L16" s="36">
        <f>'20190610'!L16-CSB_updates_20190423!L16</f>
        <v>-749.20567100753578</v>
      </c>
      <c r="M16" s="36">
        <f>'20190610'!M16-CSB_updates_20190423!M16</f>
        <v>-1176.7804675539246</v>
      </c>
      <c r="N16" s="36">
        <f>'20190610'!N16-CSB_updates_20190423!N16</f>
        <v>-1415.7263691478693</v>
      </c>
      <c r="O16" s="36">
        <f>'20190610'!O16-CSB_updates_20190423!O16</f>
        <v>-1513.4260991869414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1">
        <v>2022</v>
      </c>
    </row>
    <row r="18" spans="1:15" ht="16.5" x14ac:dyDescent="0.3">
      <c r="A18" s="12">
        <f>A16+1</f>
        <v>12</v>
      </c>
      <c r="B18" s="1" t="s">
        <v>2</v>
      </c>
      <c r="C18" s="1" t="s">
        <v>3</v>
      </c>
      <c r="D18" s="33" t="s">
        <v>134</v>
      </c>
      <c r="E18" s="27">
        <f>'20190610'!E18-CSB_updates_20190423!E18</f>
        <v>0</v>
      </c>
      <c r="F18" s="27">
        <f>'20190610'!F18-CSB_updates_20190423!F18</f>
        <v>0</v>
      </c>
      <c r="G18" s="27">
        <f>'20190610'!G18-CSB_updates_20190423!G18</f>
        <v>0</v>
      </c>
      <c r="H18" s="27">
        <f>'20190610'!H18-CSB_updates_20190423!H18</f>
        <v>0</v>
      </c>
      <c r="I18" s="27">
        <f>'20190610'!I18-CSB_updates_20190423!I18</f>
        <v>0</v>
      </c>
      <c r="J18" s="27">
        <f>'20190610'!J18-CSB_updates_20190423!J18</f>
        <v>0</v>
      </c>
      <c r="K18" s="27">
        <f>'20190610'!K18-CSB_updates_20190423!K18</f>
        <v>0</v>
      </c>
      <c r="L18" s="37">
        <f>'20190610'!L18-CSB_updates_20190423!L18</f>
        <v>-0.85007032401125393</v>
      </c>
      <c r="M18" s="37">
        <f>'20190610'!M18-CSB_updates_20190423!M18</f>
        <v>-0.28322811492684785</v>
      </c>
      <c r="N18" s="37">
        <f>'20190610'!N18-CSB_updates_20190423!N18</f>
        <v>-0.38493112802016061</v>
      </c>
      <c r="O18" s="37">
        <f>'20190610'!O18-CSB_updates_20190423!O18</f>
        <v>-0.38493112802020502</v>
      </c>
    </row>
    <row r="19" spans="1:15" ht="16.5" x14ac:dyDescent="0.3">
      <c r="A19" s="12">
        <f>A18+1</f>
        <v>13</v>
      </c>
      <c r="B19" s="1" t="s">
        <v>51</v>
      </c>
      <c r="C19" s="1" t="s">
        <v>4</v>
      </c>
      <c r="D19" s="33" t="s">
        <v>134</v>
      </c>
      <c r="E19" s="27">
        <f>'20190610'!E19-CSB_updates_20190423!E19</f>
        <v>0</v>
      </c>
      <c r="F19" s="27">
        <f>'20190610'!F19-CSB_updates_20190423!F19</f>
        <v>0</v>
      </c>
      <c r="G19" s="27">
        <f>'20190610'!G19-CSB_updates_20190423!G19</f>
        <v>0</v>
      </c>
      <c r="H19" s="27">
        <f>'20190610'!H19-CSB_updates_20190423!H19</f>
        <v>0</v>
      </c>
      <c r="I19" s="27">
        <f>'20190610'!I19-CSB_updates_20190423!I19</f>
        <v>0</v>
      </c>
      <c r="J19" s="27">
        <f>'20190610'!J19-CSB_updates_20190423!J19</f>
        <v>0</v>
      </c>
      <c r="K19" s="27">
        <f>'20190610'!K19-CSB_updates_20190423!K19</f>
        <v>0</v>
      </c>
      <c r="L19" s="37">
        <f>'20190610'!L19-CSB_updates_20190423!L19</f>
        <v>-0.27418219350441309</v>
      </c>
      <c r="M19" s="37">
        <f>'20190610'!M19-CSB_updates_20190423!M19</f>
        <v>0.25632846397480868</v>
      </c>
      <c r="N19" s="37">
        <f>'20190610'!N19-CSB_updates_20190423!N19</f>
        <v>2.4612243373267617E-2</v>
      </c>
      <c r="O19" s="37">
        <f>'20190610'!O19-CSB_updates_20190423!O19</f>
        <v>1.1420909502568577E-4</v>
      </c>
    </row>
    <row r="20" spans="1:15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3" t="s">
        <v>134</v>
      </c>
      <c r="E20" s="27">
        <f>'20190610'!E20-CSB_updates_20190423!E20</f>
        <v>0</v>
      </c>
      <c r="F20" s="27">
        <f>'20190610'!F20-CSB_updates_20190423!F20</f>
        <v>0</v>
      </c>
      <c r="G20" s="27">
        <f>'20190610'!G20-CSB_updates_20190423!G20</f>
        <v>0</v>
      </c>
      <c r="H20" s="27">
        <f>'20190610'!H20-CSB_updates_20190423!H20</f>
        <v>0</v>
      </c>
      <c r="I20" s="27">
        <f>'20190610'!I20-CSB_updates_20190423!I20</f>
        <v>0</v>
      </c>
      <c r="J20" s="27">
        <f>'20190610'!J20-CSB_updates_20190423!J20</f>
        <v>0</v>
      </c>
      <c r="K20" s="27">
        <f>'20190610'!K20-CSB_updates_20190423!K20</f>
        <v>0</v>
      </c>
      <c r="L20" s="37">
        <f>'20190610'!L20-CSB_updates_20190423!L20</f>
        <v>-9.1149023934729456</v>
      </c>
      <c r="M20" s="37">
        <f>'20190610'!M20-CSB_updates_20190423!M20</f>
        <v>-4.5923356371634583</v>
      </c>
      <c r="N20" s="37">
        <f>'20190610'!N20-CSB_updates_20190423!N20</f>
        <v>-1.8285896762744391</v>
      </c>
      <c r="O20" s="37">
        <f>'20190610'!O20-CSB_updates_20190423!O20</f>
        <v>1.0957390408996348</v>
      </c>
    </row>
    <row r="21" spans="1:15" ht="16.5" x14ac:dyDescent="0.3">
      <c r="A21" s="12">
        <f t="shared" si="1"/>
        <v>15</v>
      </c>
      <c r="B21" s="1" t="s">
        <v>53</v>
      </c>
      <c r="C21" s="1" t="s">
        <v>6</v>
      </c>
      <c r="D21" s="33" t="s">
        <v>134</v>
      </c>
      <c r="E21" s="27">
        <f>'20190610'!E21-CSB_updates_20190423!E21</f>
        <v>0</v>
      </c>
      <c r="F21" s="27">
        <f>'20190610'!F21-CSB_updates_20190423!F21</f>
        <v>0</v>
      </c>
      <c r="G21" s="27">
        <f>'20190610'!G21-CSB_updates_20190423!G21</f>
        <v>0</v>
      </c>
      <c r="H21" s="27">
        <f>'20190610'!H21-CSB_updates_20190423!H21</f>
        <v>0</v>
      </c>
      <c r="I21" s="27">
        <f>'20190610'!I21-CSB_updates_20190423!I21</f>
        <v>0</v>
      </c>
      <c r="J21" s="27">
        <f>'20190610'!J21-CSB_updates_20190423!J21</f>
        <v>0</v>
      </c>
      <c r="K21" s="27">
        <f>'20190610'!K21-CSB_updates_20190423!K21</f>
        <v>0</v>
      </c>
      <c r="L21" s="37">
        <f>'20190610'!L21-CSB_updates_20190423!L21</f>
        <v>0.5411312708554652</v>
      </c>
      <c r="M21" s="37">
        <f>'20190610'!M21-CSB_updates_20190423!M21</f>
        <v>-1.0272225768168886</v>
      </c>
      <c r="N21" s="37">
        <f>'20190610'!N21-CSB_updates_20190423!N21</f>
        <v>-0.16097905381611266</v>
      </c>
      <c r="O21" s="37">
        <f>'20190610'!O21-CSB_updates_20190423!O21</f>
        <v>-0.16097905381611266</v>
      </c>
    </row>
    <row r="22" spans="1:15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27" t="s">
        <v>58</v>
      </c>
      <c r="O22" s="27" t="s">
        <v>58</v>
      </c>
    </row>
    <row r="23" spans="1:15" ht="16.5" x14ac:dyDescent="0.3">
      <c r="A23" s="12">
        <f t="shared" si="1"/>
        <v>17</v>
      </c>
      <c r="B23" s="1" t="s">
        <v>8</v>
      </c>
      <c r="C23" s="1" t="s">
        <v>9</v>
      </c>
      <c r="D23" s="33" t="s">
        <v>134</v>
      </c>
      <c r="E23" s="27">
        <f>'20190610'!E23-CSB_updates_20190423!E23</f>
        <v>0</v>
      </c>
      <c r="F23" s="27">
        <f>'20190610'!F23-CSB_updates_20190423!F23</f>
        <v>0</v>
      </c>
      <c r="G23" s="27">
        <f>'20190610'!G23-CSB_updates_20190423!G23</f>
        <v>0</v>
      </c>
      <c r="H23" s="27">
        <f>'20190610'!H23-CSB_updates_20190423!H23</f>
        <v>0</v>
      </c>
      <c r="I23" s="27">
        <f>'20190610'!I23-CSB_updates_20190423!I23</f>
        <v>0</v>
      </c>
      <c r="J23" s="27">
        <f>'20190610'!J23-CSB_updates_20190423!J23</f>
        <v>0</v>
      </c>
      <c r="K23" s="27">
        <f>'20190610'!K23-CSB_updates_20190423!K23</f>
        <v>0</v>
      </c>
      <c r="L23" s="37">
        <f>'20190610'!L23-CSB_updates_20190423!L23</f>
        <v>-0.37097083957082777</v>
      </c>
      <c r="M23" s="37">
        <f>'20190610'!M23-CSB_updates_20190423!M23</f>
        <v>-0.89340059101825631</v>
      </c>
      <c r="N23" s="37">
        <f>'20190610'!N23-CSB_updates_20190423!N23</f>
        <v>-0.30847864390002311</v>
      </c>
      <c r="O23" s="37">
        <f>'20190610'!O23-CSB_updates_20190423!O23</f>
        <v>-0.50881245464502456</v>
      </c>
    </row>
    <row r="24" spans="1:15" ht="16.5" x14ac:dyDescent="0.3">
      <c r="A24" s="12">
        <f t="shared" si="1"/>
        <v>18</v>
      </c>
      <c r="B24" s="1" t="s">
        <v>10</v>
      </c>
      <c r="C24" s="1" t="s">
        <v>11</v>
      </c>
      <c r="D24" s="33" t="s">
        <v>134</v>
      </c>
      <c r="E24" s="27">
        <f>'20190610'!E24-CSB_updates_20190423!E24</f>
        <v>0</v>
      </c>
      <c r="F24" s="27">
        <f>'20190610'!F24-CSB_updates_20190423!F24</f>
        <v>0</v>
      </c>
      <c r="G24" s="27">
        <f>'20190610'!G24-CSB_updates_20190423!G24</f>
        <v>0</v>
      </c>
      <c r="H24" s="27">
        <f>'20190610'!H24-CSB_updates_20190423!H24</f>
        <v>0</v>
      </c>
      <c r="I24" s="27">
        <f>'20190610'!I24-CSB_updates_20190423!I24</f>
        <v>0</v>
      </c>
      <c r="J24" s="27">
        <f>'20190610'!J24-CSB_updates_20190423!J24</f>
        <v>0</v>
      </c>
      <c r="K24" s="27">
        <f>'20190610'!K24-CSB_updates_20190423!K24</f>
        <v>0</v>
      </c>
      <c r="L24" s="37">
        <f>'20190610'!L24-CSB_updates_20190423!L24</f>
        <v>-4.7523061292140234</v>
      </c>
      <c r="M24" s="37">
        <f>'20190610'!M24-CSB_updates_20190423!M24</f>
        <v>-2.4408512713924413</v>
      </c>
      <c r="N24" s="37">
        <f>'20190610'!N24-CSB_updates_20190423!N24</f>
        <v>-1.1043043861664437</v>
      </c>
      <c r="O24" s="37">
        <f>'20190610'!O24-CSB_updates_20190423!O24</f>
        <v>-0.16678051969816199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1">
        <v>2022</v>
      </c>
    </row>
    <row r="26" spans="1:15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'20190610'!E26-CSB_updates_20190423!E26</f>
        <v>0</v>
      </c>
      <c r="F26" s="26">
        <f>'20190610'!F26-CSB_updates_20190423!F26</f>
        <v>0</v>
      </c>
      <c r="G26" s="26">
        <f>'20190610'!G26-CSB_updates_20190423!G26</f>
        <v>0</v>
      </c>
      <c r="H26" s="26">
        <f>'20190610'!H26-CSB_updates_20190423!H26</f>
        <v>0</v>
      </c>
      <c r="I26" s="26">
        <f>'20190610'!I26-CSB_updates_20190423!I26</f>
        <v>0</v>
      </c>
      <c r="J26" s="26">
        <f>'20190610'!J26-CSB_updates_20190423!J26</f>
        <v>0</v>
      </c>
      <c r="K26" s="26">
        <f>'20190610'!K26-CSB_updates_20190423!K26</f>
        <v>0</v>
      </c>
      <c r="L26" s="36">
        <f>'20190610'!L26-CSB_updates_20190423!L26</f>
        <v>-97.33003304162412</v>
      </c>
      <c r="M26" s="36">
        <f>'20190610'!M26-CSB_updates_20190423!M26</f>
        <v>-99.283373645332176</v>
      </c>
      <c r="N26" s="36">
        <f>'20190610'!N26-CSB_updates_20190423!N26</f>
        <v>-181.80100563806627</v>
      </c>
      <c r="O26" s="36">
        <f>'20190610'!O26-CSB_updates_20190423!O26</f>
        <v>-272.98681608990228</v>
      </c>
    </row>
    <row r="27" spans="1:15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'20190610'!E27-CSB_updates_20190423!E27</f>
        <v>0</v>
      </c>
      <c r="F27" s="26">
        <f>'20190610'!F27-CSB_updates_20190423!F27</f>
        <v>0</v>
      </c>
      <c r="G27" s="26">
        <f>'20190610'!G27-CSB_updates_20190423!G27</f>
        <v>0</v>
      </c>
      <c r="H27" s="26">
        <f>'20190610'!H27-CSB_updates_20190423!H27</f>
        <v>0</v>
      </c>
      <c r="I27" s="26">
        <f>'20190610'!I27-CSB_updates_20190423!I27</f>
        <v>0</v>
      </c>
      <c r="J27" s="26">
        <f>'20190610'!J27-CSB_updates_20190423!J27</f>
        <v>0</v>
      </c>
      <c r="K27" s="26">
        <f>'20190610'!K27-CSB_updates_20190423!K27</f>
        <v>0</v>
      </c>
      <c r="L27" s="36">
        <f>'20190610'!L27-CSB_updates_20190423!L27</f>
        <v>19.309437967672238</v>
      </c>
      <c r="M27" s="36">
        <f>'20190610'!M27-CSB_updates_20190423!M27</f>
        <v>49.204635556277935</v>
      </c>
      <c r="N27" s="36">
        <f>'20190610'!N27-CSB_updates_20190423!N27</f>
        <v>49.980232664454888</v>
      </c>
      <c r="O27" s="36">
        <f>'20190610'!O27-CSB_updates_20190423!O27</f>
        <v>49.12846275411539</v>
      </c>
    </row>
    <row r="28" spans="1:15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'20190610'!E28-CSB_updates_20190423!E28</f>
        <v>0</v>
      </c>
      <c r="F28" s="26">
        <f>'20190610'!F28-CSB_updates_20190423!F28</f>
        <v>0</v>
      </c>
      <c r="G28" s="26">
        <f>'20190610'!G28-CSB_updates_20190423!G28</f>
        <v>0</v>
      </c>
      <c r="H28" s="26">
        <f>'20190610'!H28-CSB_updates_20190423!H28</f>
        <v>0</v>
      </c>
      <c r="I28" s="26">
        <f>'20190610'!I28-CSB_updates_20190423!I28</f>
        <v>0</v>
      </c>
      <c r="J28" s="26">
        <f>'20190610'!J28-CSB_updates_20190423!J28</f>
        <v>0</v>
      </c>
      <c r="K28" s="26">
        <f>'20190610'!K28-CSB_updates_20190423!K28</f>
        <v>0</v>
      </c>
      <c r="L28" s="36">
        <f>'20190610'!L28-CSB_updates_20190423!L28</f>
        <v>-853.74876932918687</v>
      </c>
      <c r="M28" s="36">
        <f>'20190610'!M28-CSB_updates_20190423!M28</f>
        <v>-1243.2504350667905</v>
      </c>
      <c r="N28" s="36">
        <f>'20190610'!N28-CSB_updates_20190423!N28</f>
        <v>-1579.8510277238001</v>
      </c>
      <c r="O28" s="36">
        <f>'20190610'!O28-CSB_updates_20190423!O28</f>
        <v>-1691.5745598177946</v>
      </c>
    </row>
    <row r="29" spans="1:15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'20190610'!E29-CSB_updates_20190423!E29</f>
        <v>0</v>
      </c>
      <c r="F29" s="26">
        <f>'20190610'!F29-CSB_updates_20190423!F29</f>
        <v>0</v>
      </c>
      <c r="G29" s="26">
        <f>'20190610'!G29-CSB_updates_20190423!G29</f>
        <v>0</v>
      </c>
      <c r="H29" s="26">
        <f>'20190610'!H29-CSB_updates_20190423!H29</f>
        <v>0</v>
      </c>
      <c r="I29" s="26">
        <f>'20190610'!I29-CSB_updates_20190423!I29</f>
        <v>0</v>
      </c>
      <c r="J29" s="26">
        <f>'20190610'!J29-CSB_updates_20190423!J29</f>
        <v>0</v>
      </c>
      <c r="K29" s="26">
        <f>'20190610'!K29-CSB_updates_20190423!K29</f>
        <v>0</v>
      </c>
      <c r="L29" s="36">
        <f>'20190610'!L29-CSB_updates_20190423!L29</f>
        <v>44.651301467273697</v>
      </c>
      <c r="M29" s="36">
        <f>'20190610'!M29-CSB_updates_20190423!M29</f>
        <v>-23.275632743272581</v>
      </c>
      <c r="N29" s="36">
        <f>'20190610'!N29-CSB_updates_20190423!N29</f>
        <v>-43.777819202765386</v>
      </c>
      <c r="O29" s="36">
        <f>'20190610'!O29-CSB_updates_20190423!O29</f>
        <v>-67.023624405070223</v>
      </c>
    </row>
    <row r="30" spans="1:15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'20190610'!E30-CSB_updates_20190423!E30</f>
        <v>0</v>
      </c>
      <c r="F30" s="26">
        <f>'20190610'!F30-CSB_updates_20190423!F30</f>
        <v>0</v>
      </c>
      <c r="G30" s="26">
        <f>'20190610'!G30-CSB_updates_20190423!G30</f>
        <v>0</v>
      </c>
      <c r="H30" s="26">
        <f>'20190610'!H30-CSB_updates_20190423!H30</f>
        <v>0</v>
      </c>
      <c r="I30" s="26">
        <f>'20190610'!I30-CSB_updates_20190423!I30</f>
        <v>0</v>
      </c>
      <c r="J30" s="26">
        <f>'20190610'!J30-CSB_updates_20190423!J30</f>
        <v>0</v>
      </c>
      <c r="K30" s="26">
        <f>'20190610'!K30-CSB_updates_20190423!K30</f>
        <v>0</v>
      </c>
      <c r="L30" s="36">
        <f>'20190610'!L30-CSB_updates_20190423!L30</f>
        <v>-898.4000707964608</v>
      </c>
      <c r="M30" s="36">
        <f>'20190610'!M30-CSB_updates_20190423!M30</f>
        <v>-1219.9748023235175</v>
      </c>
      <c r="N30" s="36">
        <f>'20190610'!N30-CSB_updates_20190423!N30</f>
        <v>-1536.0732085210352</v>
      </c>
      <c r="O30" s="36">
        <f>'20190610'!O30-CSB_updates_20190423!O30</f>
        <v>-1624.5509354127259</v>
      </c>
    </row>
    <row r="31" spans="1:15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'20190610'!E31-CSB_updates_20190423!E31</f>
        <v>0</v>
      </c>
      <c r="F31" s="26">
        <f>'20190610'!F31-CSB_updates_20190423!F31</f>
        <v>0</v>
      </c>
      <c r="G31" s="26">
        <f>'20190610'!G31-CSB_updates_20190423!G31</f>
        <v>0</v>
      </c>
      <c r="H31" s="26">
        <f>'20190610'!H31-CSB_updates_20190423!H31</f>
        <v>0</v>
      </c>
      <c r="I31" s="26">
        <f>'20190610'!I31-CSB_updates_20190423!I31</f>
        <v>0</v>
      </c>
      <c r="J31" s="26">
        <f>'20190610'!J31-CSB_updates_20190423!J31</f>
        <v>0</v>
      </c>
      <c r="K31" s="26">
        <f>'20190610'!K31-CSB_updates_20190423!K31</f>
        <v>0</v>
      </c>
      <c r="L31" s="36">
        <f>'20190610'!L31-CSB_updates_20190423!L31</f>
        <v>-191.32233614535289</v>
      </c>
      <c r="M31" s="36">
        <f>'20190610'!M31-CSB_updates_20190423!M31</f>
        <v>-560.97592483540939</v>
      </c>
      <c r="N31" s="36">
        <f>'20190610'!N31-CSB_updates_20190423!N31</f>
        <v>-682.16299567566239</v>
      </c>
      <c r="O31" s="36">
        <f>'20190610'!O31-CSB_updates_20190423!O31</f>
        <v>-881.36168353170797</v>
      </c>
    </row>
    <row r="32" spans="1:15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'20190610'!E32-CSB_updates_20190423!E32</f>
        <v>0</v>
      </c>
      <c r="F32" s="26">
        <f>'20190610'!F32-CSB_updates_20190423!F32</f>
        <v>0</v>
      </c>
      <c r="G32" s="26">
        <f>'20190610'!G32-CSB_updates_20190423!G32</f>
        <v>0</v>
      </c>
      <c r="H32" s="26">
        <f>'20190610'!H32-CSB_updates_20190423!H32</f>
        <v>0</v>
      </c>
      <c r="I32" s="26">
        <f>'20190610'!I32-CSB_updates_20190423!I32</f>
        <v>0</v>
      </c>
      <c r="J32" s="26">
        <f>'20190610'!J32-CSB_updates_20190423!J32</f>
        <v>0</v>
      </c>
      <c r="K32" s="26">
        <f>'20190610'!K32-CSB_updates_20190423!K32</f>
        <v>0</v>
      </c>
      <c r="L32" s="36">
        <f>'20190610'!L32-CSB_updates_20190423!L32</f>
        <v>-1121.5260345302777</v>
      </c>
      <c r="M32" s="36">
        <f>'20190610'!M32-CSB_updates_20190423!M32</f>
        <v>-1757.7834858452152</v>
      </c>
      <c r="N32" s="36">
        <f>'20190610'!N32-CSB_updates_20190423!N32</f>
        <v>-2212.7970414397205</v>
      </c>
      <c r="O32" s="36">
        <f>'20190610'!O32-CSB_updates_20190423!O32</f>
        <v>-2530.5200068738704</v>
      </c>
    </row>
    <row r="33" spans="1:16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1">
        <v>2022</v>
      </c>
    </row>
    <row r="34" spans="1:16" ht="16.5" x14ac:dyDescent="0.3">
      <c r="A34" s="12">
        <f>A32+1</f>
        <v>26</v>
      </c>
      <c r="B34" s="1" t="s">
        <v>63</v>
      </c>
      <c r="C34" s="1" t="s">
        <v>64</v>
      </c>
      <c r="D34" s="33" t="s">
        <v>134</v>
      </c>
      <c r="E34" s="27">
        <f>'20190610'!E34-CSB_updates_20190423!E34</f>
        <v>0</v>
      </c>
      <c r="F34" s="27">
        <f>'20190610'!F34-CSB_updates_20190423!F34</f>
        <v>0</v>
      </c>
      <c r="G34" s="27">
        <f>'20190610'!G34-CSB_updates_20190423!G34</f>
        <v>0</v>
      </c>
      <c r="H34" s="27">
        <f>'20190610'!H34-CSB_updates_20190423!H34</f>
        <v>0</v>
      </c>
      <c r="I34" s="27">
        <f>'20190610'!I34-CSB_updates_20190423!I34</f>
        <v>0</v>
      </c>
      <c r="J34" s="27">
        <f>'20190610'!J34-CSB_updates_20190423!J34</f>
        <v>0</v>
      </c>
      <c r="K34" s="27">
        <f>'20190610'!K34-CSB_updates_20190423!K34</f>
        <v>0</v>
      </c>
      <c r="L34" s="37">
        <f>'20190610'!L34-CSB_updates_20190423!L34</f>
        <v>1.2938164913833816E-2</v>
      </c>
      <c r="M34" s="37">
        <f>'20190610'!M34-CSB_updates_20190423!M34</f>
        <v>-9.0677542833674352E-2</v>
      </c>
      <c r="N34" s="37">
        <f>'20190610'!N34-CSB_updates_20190423!N34</f>
        <v>-0.13185370439643407</v>
      </c>
      <c r="O34" s="37">
        <f>'20190610'!O34-CSB_updates_20190423!O34</f>
        <v>-6.5070992994577637E-2</v>
      </c>
    </row>
    <row r="35" spans="1:16" ht="16.5" x14ac:dyDescent="0.3">
      <c r="A35" s="12">
        <f>A34+1</f>
        <v>27</v>
      </c>
      <c r="B35" s="17" t="s">
        <v>65</v>
      </c>
      <c r="C35" s="17" t="s">
        <v>66</v>
      </c>
      <c r="D35" s="33" t="s">
        <v>134</v>
      </c>
      <c r="E35" s="27">
        <f>'20190610'!E35-CSB_updates_20190423!E35</f>
        <v>0</v>
      </c>
      <c r="F35" s="27">
        <f>'20190610'!F35-CSB_updates_20190423!F35</f>
        <v>0</v>
      </c>
      <c r="G35" s="27">
        <f>'20190610'!G35-CSB_updates_20190423!G35</f>
        <v>0</v>
      </c>
      <c r="H35" s="27">
        <f>'20190610'!H35-CSB_updates_20190423!H35</f>
        <v>0</v>
      </c>
      <c r="I35" s="27">
        <f>'20190610'!I35-CSB_updates_20190423!I35</f>
        <v>0</v>
      </c>
      <c r="J35" s="27">
        <f>'20190610'!J35-CSB_updates_20190423!J35</f>
        <v>0</v>
      </c>
      <c r="K35" s="27">
        <f>'20190610'!K35-CSB_updates_20190423!K35</f>
        <v>0</v>
      </c>
      <c r="L35" s="37">
        <f>'20190610'!L35-CSB_updates_20190423!L35</f>
        <v>0.30000000000000027</v>
      </c>
      <c r="M35" s="37">
        <f>'20190610'!M35-CSB_updates_20190423!M35</f>
        <v>0.30000000000000027</v>
      </c>
      <c r="N35" s="37">
        <f>'20190610'!N35-CSB_updates_20190423!N35</f>
        <v>0</v>
      </c>
      <c r="O35" s="37">
        <f>'20190610'!O35-CSB_updates_20190423!O35</f>
        <v>0</v>
      </c>
    </row>
    <row r="36" spans="1:16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3" t="s">
        <v>134</v>
      </c>
      <c r="E36" s="27">
        <f>'20190610'!E36-CSB_updates_20190423!E36</f>
        <v>0</v>
      </c>
      <c r="F36" s="27">
        <f>'20190610'!F36-CSB_updates_20190423!F36</f>
        <v>0</v>
      </c>
      <c r="G36" s="27">
        <f>'20190610'!G36-CSB_updates_20190423!G36</f>
        <v>0</v>
      </c>
      <c r="H36" s="27">
        <f>'20190610'!H36-CSB_updates_20190423!H36</f>
        <v>0</v>
      </c>
      <c r="I36" s="27">
        <f>'20190610'!I36-CSB_updates_20190423!I36</f>
        <v>0</v>
      </c>
      <c r="J36" s="27">
        <f>'20190610'!J36-CSB_updates_20190423!J36</f>
        <v>0</v>
      </c>
      <c r="K36" s="27">
        <f>'20190610'!K36-CSB_updates_20190423!K36</f>
        <v>0</v>
      </c>
      <c r="L36" s="37">
        <f>'20190610'!L36-CSB_updates_20190423!L36</f>
        <v>0.63151823631234727</v>
      </c>
      <c r="M36" s="37">
        <f>'20190610'!M36-CSB_updates_20190423!M36</f>
        <v>0.24318150020080731</v>
      </c>
      <c r="N36" s="37">
        <f>'20190610'!N36-CSB_updates_20190423!N36</f>
        <v>-5.4844764089267528E-2</v>
      </c>
      <c r="O36" s="37">
        <f>'20190610'!O36-CSB_updates_20190423!O36</f>
        <v>-5.4844764089267528E-2</v>
      </c>
    </row>
    <row r="37" spans="1:16" ht="16.5" x14ac:dyDescent="0.3">
      <c r="A37" s="12">
        <f t="shared" si="3"/>
        <v>29</v>
      </c>
      <c r="B37" s="17" t="s">
        <v>69</v>
      </c>
      <c r="C37" s="17" t="s">
        <v>70</v>
      </c>
      <c r="D37" s="33" t="s">
        <v>134</v>
      </c>
      <c r="E37" s="27">
        <f>'20190610'!E37-CSB_updates_20190423!E37</f>
        <v>0</v>
      </c>
      <c r="F37" s="27">
        <f>'20190610'!F37-CSB_updates_20190423!F37</f>
        <v>0</v>
      </c>
      <c r="G37" s="27">
        <f>'20190610'!G37-CSB_updates_20190423!G37</f>
        <v>0</v>
      </c>
      <c r="H37" s="27">
        <f>'20190610'!H37-CSB_updates_20190423!H37</f>
        <v>0</v>
      </c>
      <c r="I37" s="27">
        <f>'20190610'!I37-CSB_updates_20190423!I37</f>
        <v>0</v>
      </c>
      <c r="J37" s="27">
        <f>'20190610'!J37-CSB_updates_20190423!J37</f>
        <v>0</v>
      </c>
      <c r="K37" s="27">
        <f>'20190610'!K37-CSB_updates_20190423!K37</f>
        <v>0</v>
      </c>
      <c r="L37" s="37">
        <f>'20190610'!L37-CSB_updates_20190423!L37</f>
        <v>-2.5669451113356843</v>
      </c>
      <c r="M37" s="37">
        <f>'20190610'!M37-CSB_updates_20190423!M37</f>
        <v>0.31793872122159428</v>
      </c>
      <c r="N37" s="37">
        <f>'20190610'!N37-CSB_updates_20190423!N37</f>
        <v>-1.4240420790431614</v>
      </c>
      <c r="O37" s="37">
        <f>'20190610'!O37-CSB_updates_20190423!O37</f>
        <v>-1.0340470653112845</v>
      </c>
    </row>
    <row r="38" spans="1:16" ht="16.5" x14ac:dyDescent="0.3">
      <c r="A38" s="12">
        <f t="shared" si="3"/>
        <v>30</v>
      </c>
      <c r="B38" s="17" t="s">
        <v>71</v>
      </c>
      <c r="C38" s="17" t="s">
        <v>72</v>
      </c>
      <c r="D38" s="33" t="s">
        <v>134</v>
      </c>
      <c r="E38" s="27">
        <f>'20190610'!E38-CSB_updates_20190423!E38</f>
        <v>0</v>
      </c>
      <c r="F38" s="27">
        <f>'20190610'!F38-CSB_updates_20190423!F38</f>
        <v>0</v>
      </c>
      <c r="G38" s="27">
        <f>'20190610'!G38-CSB_updates_20190423!G38</f>
        <v>0</v>
      </c>
      <c r="H38" s="27">
        <f>'20190610'!H38-CSB_updates_20190423!H38</f>
        <v>0</v>
      </c>
      <c r="I38" s="27">
        <f>'20190610'!I38-CSB_updates_20190423!I38</f>
        <v>0</v>
      </c>
      <c r="J38" s="27">
        <f>'20190610'!J38-CSB_updates_20190423!J38</f>
        <v>0</v>
      </c>
      <c r="K38" s="27">
        <f>'20190610'!K38-CSB_updates_20190423!K38</f>
        <v>0</v>
      </c>
      <c r="L38" s="37">
        <f>'20190610'!L38-CSB_updates_20190423!L38</f>
        <v>0.10127796005991385</v>
      </c>
      <c r="M38" s="37">
        <f>'20190610'!M38-CSB_updates_20190423!M38</f>
        <v>8.4708447661992814E-2</v>
      </c>
      <c r="N38" s="37">
        <f>'20190610'!N38-CSB_updates_20190423!N38</f>
        <v>-6.8138935264071332E-2</v>
      </c>
      <c r="O38" s="37">
        <f>'20190610'!O38-CSB_updates_20190423!O38</f>
        <v>-6.8138935264071332E-2</v>
      </c>
    </row>
    <row r="39" spans="1:16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6" t="s">
        <v>58</v>
      </c>
      <c r="F39" s="26" t="s">
        <v>58</v>
      </c>
      <c r="G39" s="26" t="s">
        <v>58</v>
      </c>
      <c r="H39" s="26" t="s">
        <v>58</v>
      </c>
      <c r="I39" s="26" t="s">
        <v>58</v>
      </c>
      <c r="J39" s="26" t="s">
        <v>58</v>
      </c>
      <c r="K39" s="26" t="s">
        <v>58</v>
      </c>
      <c r="L39" s="26" t="s">
        <v>58</v>
      </c>
      <c r="M39" s="26" t="s">
        <v>58</v>
      </c>
      <c r="N39" s="26" t="s">
        <v>58</v>
      </c>
      <c r="O39" s="26" t="s">
        <v>58</v>
      </c>
    </row>
    <row r="40" spans="1:16" ht="16.5" x14ac:dyDescent="0.3">
      <c r="A40" s="12">
        <f t="shared" si="3"/>
        <v>32</v>
      </c>
      <c r="B40" s="17" t="s">
        <v>75</v>
      </c>
      <c r="C40" s="17" t="s">
        <v>76</v>
      </c>
      <c r="D40" s="33" t="s">
        <v>134</v>
      </c>
      <c r="E40" s="27">
        <f>'20190610'!E40-CSB_updates_20190423!E40</f>
        <v>0</v>
      </c>
      <c r="F40" s="27">
        <f>'20190610'!F40-CSB_updates_20190423!F40</f>
        <v>0</v>
      </c>
      <c r="G40" s="27">
        <f>'20190610'!G40-CSB_updates_20190423!G40</f>
        <v>0</v>
      </c>
      <c r="H40" s="27">
        <f>'20190610'!H40-CSB_updates_20190423!H40</f>
        <v>0</v>
      </c>
      <c r="I40" s="27">
        <f>'20190610'!I40-CSB_updates_20190423!I40</f>
        <v>0</v>
      </c>
      <c r="J40" s="27">
        <f>'20190610'!J40-CSB_updates_20190423!J40</f>
        <v>0</v>
      </c>
      <c r="K40" s="27">
        <f>'20190610'!K40-CSB_updates_20190423!K40</f>
        <v>0</v>
      </c>
      <c r="L40" s="37">
        <f>'20190610'!L40-CSB_updates_20190423!L40</f>
        <v>-0.70000000000000018</v>
      </c>
      <c r="M40" s="37">
        <f>'20190610'!M40-CSB_updates_20190423!M40</f>
        <v>-1</v>
      </c>
      <c r="N40" s="37">
        <f>'20190610'!N40-CSB_updates_20190423!N40</f>
        <v>-0.10000000000000009</v>
      </c>
      <c r="O40" s="37">
        <f>'20190610'!O40-CSB_updates_20190423!O40</f>
        <v>-0.20000000000000018</v>
      </c>
    </row>
    <row r="41" spans="1:16" ht="16.5" x14ac:dyDescent="0.3">
      <c r="A41" s="12">
        <f t="shared" si="3"/>
        <v>33</v>
      </c>
      <c r="B41" s="17" t="s">
        <v>77</v>
      </c>
      <c r="C41" s="17" t="s">
        <v>78</v>
      </c>
      <c r="D41" s="33" t="s">
        <v>134</v>
      </c>
      <c r="E41" s="27">
        <f>'20190610'!E41-CSB_updates_20190423!E41</f>
        <v>0</v>
      </c>
      <c r="F41" s="27">
        <f>'20190610'!F41-CSB_updates_20190423!F41</f>
        <v>0</v>
      </c>
      <c r="G41" s="27">
        <f>'20190610'!G41-CSB_updates_20190423!G41</f>
        <v>0</v>
      </c>
      <c r="H41" s="27">
        <f>'20190610'!H41-CSB_updates_20190423!H41</f>
        <v>0</v>
      </c>
      <c r="I41" s="27">
        <f>'20190610'!I41-CSB_updates_20190423!I41</f>
        <v>0</v>
      </c>
      <c r="J41" s="27">
        <f>'20190610'!J41-CSB_updates_20190423!J41</f>
        <v>0</v>
      </c>
      <c r="K41" s="27">
        <f>'20190610'!K41-CSB_updates_20190423!K41</f>
        <v>0</v>
      </c>
      <c r="L41" s="37">
        <f>'20190610'!L41-CSB_updates_20190423!L41</f>
        <v>-1.5</v>
      </c>
      <c r="M41" s="37">
        <f>'20190610'!M41-CSB_updates_20190423!M41</f>
        <v>-0.5</v>
      </c>
      <c r="N41" s="37">
        <f>'20190610'!N41-CSB_updates_20190423!N41</f>
        <v>-0.5</v>
      </c>
      <c r="O41" s="37">
        <f>'20190610'!O41-CSB_updates_20190423!O41</f>
        <v>-0.5</v>
      </c>
    </row>
    <row r="42" spans="1:16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1">
        <v>2022</v>
      </c>
    </row>
    <row r="43" spans="1:16" ht="16.5" x14ac:dyDescent="0.3">
      <c r="A43" s="12">
        <f>A41+1</f>
        <v>34</v>
      </c>
      <c r="B43" s="1" t="s">
        <v>2</v>
      </c>
      <c r="C43" s="1" t="s">
        <v>3</v>
      </c>
      <c r="D43" s="33" t="s">
        <v>134</v>
      </c>
      <c r="E43" s="27">
        <f>'20190610'!E43-CSB_updates_20190423!E43</f>
        <v>0</v>
      </c>
      <c r="F43" s="27">
        <f>'20190610'!F43-CSB_updates_20190423!F43</f>
        <v>0</v>
      </c>
      <c r="G43" s="27">
        <f>'20190610'!G43-CSB_updates_20190423!G43</f>
        <v>0</v>
      </c>
      <c r="H43" s="27">
        <f>'20190610'!H43-CSB_updates_20190423!H43</f>
        <v>0</v>
      </c>
      <c r="I43" s="27">
        <f>'20190610'!I43-CSB_updates_20190423!I43</f>
        <v>0</v>
      </c>
      <c r="J43" s="27">
        <f>'20190610'!J43-CSB_updates_20190423!J43</f>
        <v>0</v>
      </c>
      <c r="K43" s="27">
        <f>'20190610'!K43-CSB_updates_20190423!K43</f>
        <v>0</v>
      </c>
      <c r="L43" s="37">
        <f>'20190610'!L43-CSB_updates_20190423!L43</f>
        <v>-0.52145543130593719</v>
      </c>
      <c r="M43" s="37">
        <f>'20190610'!M43-CSB_updates_20190423!M43</f>
        <v>-0.1920556620998517</v>
      </c>
      <c r="N43" s="37">
        <f>'20190610'!N43-CSB_updates_20190423!N43</f>
        <v>-0.25764836336828845</v>
      </c>
      <c r="O43" s="37">
        <f>'20190610'!O43-CSB_updates_20190423!O43</f>
        <v>-0.26498590491417406</v>
      </c>
    </row>
    <row r="44" spans="1:16" ht="16.5" x14ac:dyDescent="0.3">
      <c r="A44" s="12">
        <f>A43+1</f>
        <v>35</v>
      </c>
      <c r="B44" s="1" t="s">
        <v>51</v>
      </c>
      <c r="C44" s="1" t="s">
        <v>4</v>
      </c>
      <c r="D44" s="33" t="s">
        <v>134</v>
      </c>
      <c r="E44" s="27">
        <f>'20190610'!E44-CSB_updates_20190423!E44</f>
        <v>0</v>
      </c>
      <c r="F44" s="27">
        <f>'20190610'!F44-CSB_updates_20190423!F44</f>
        <v>0</v>
      </c>
      <c r="G44" s="27">
        <f>'20190610'!G44-CSB_updates_20190423!G44</f>
        <v>0</v>
      </c>
      <c r="H44" s="27">
        <f>'20190610'!H44-CSB_updates_20190423!H44</f>
        <v>0</v>
      </c>
      <c r="I44" s="27">
        <f>'20190610'!I44-CSB_updates_20190423!I44</f>
        <v>0</v>
      </c>
      <c r="J44" s="27">
        <f>'20190610'!J44-CSB_updates_20190423!J44</f>
        <v>0</v>
      </c>
      <c r="K44" s="27">
        <f>'20190610'!K44-CSB_updates_20190423!K44</f>
        <v>0</v>
      </c>
      <c r="L44" s="37">
        <f>'20190610'!L44-CSB_updates_20190423!L44</f>
        <v>-4.6426564305247053E-2</v>
      </c>
      <c r="M44" s="37">
        <f>'20190610'!M44-CSB_updates_20190423!M44</f>
        <v>4.2199734021985624E-2</v>
      </c>
      <c r="N44" s="37">
        <f>'20190610'!N44-CSB_updates_20190423!N44</f>
        <v>5.1969606244109956E-3</v>
      </c>
      <c r="O44" s="37">
        <f>'20190610'!O44-CSB_updates_20190423!O44</f>
        <v>1.6472824288885635E-3</v>
      </c>
    </row>
    <row r="45" spans="1:16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3" t="s">
        <v>134</v>
      </c>
      <c r="E45" s="27">
        <f>'20190610'!E45-CSB_updates_20190423!E45</f>
        <v>0</v>
      </c>
      <c r="F45" s="27">
        <f>'20190610'!F45-CSB_updates_20190423!F45</f>
        <v>0</v>
      </c>
      <c r="G45" s="27">
        <f>'20190610'!G45-CSB_updates_20190423!G45</f>
        <v>0</v>
      </c>
      <c r="H45" s="27">
        <f>'20190610'!H45-CSB_updates_20190423!H45</f>
        <v>0</v>
      </c>
      <c r="I45" s="27">
        <f>'20190610'!I45-CSB_updates_20190423!I45</f>
        <v>0</v>
      </c>
      <c r="J45" s="27">
        <f>'20190610'!J45-CSB_updates_20190423!J45</f>
        <v>0</v>
      </c>
      <c r="K45" s="27">
        <f>'20190610'!K45-CSB_updates_20190423!K45</f>
        <v>0</v>
      </c>
      <c r="L45" s="37">
        <f>'20190610'!L45-CSB_updates_20190423!L45</f>
        <v>-2.3600555679874771</v>
      </c>
      <c r="M45" s="37">
        <f>'20190610'!M45-CSB_updates_20190423!M45</f>
        <v>-1.2293424056194981</v>
      </c>
      <c r="N45" s="37">
        <f>'20190610'!N45-CSB_updates_20190423!N45</f>
        <v>-0.56907823220088205</v>
      </c>
      <c r="O45" s="37">
        <f>'20190610'!O45-CSB_updates_20190423!O45</f>
        <v>0.15504568179676004</v>
      </c>
      <c r="P45" s="42"/>
    </row>
    <row r="46" spans="1:16" ht="16.5" x14ac:dyDescent="0.3">
      <c r="A46" s="12">
        <f t="shared" si="4"/>
        <v>37</v>
      </c>
      <c r="B46" s="1" t="s">
        <v>53</v>
      </c>
      <c r="C46" s="1" t="s">
        <v>6</v>
      </c>
      <c r="D46" s="33" t="s">
        <v>134</v>
      </c>
      <c r="E46" s="27">
        <f>'20190610'!E46-CSB_updates_20190423!E46</f>
        <v>0</v>
      </c>
      <c r="F46" s="27">
        <f>'20190610'!F46-CSB_updates_20190423!F46</f>
        <v>0</v>
      </c>
      <c r="G46" s="27">
        <f>'20190610'!G46-CSB_updates_20190423!G46</f>
        <v>0</v>
      </c>
      <c r="H46" s="27">
        <f>'20190610'!H46-CSB_updates_20190423!H46</f>
        <v>0</v>
      </c>
      <c r="I46" s="27">
        <f>'20190610'!I46-CSB_updates_20190423!I46</f>
        <v>0</v>
      </c>
      <c r="J46" s="27">
        <f>'20190610'!J46-CSB_updates_20190423!J46</f>
        <v>0</v>
      </c>
      <c r="K46" s="27">
        <f>'20190610'!K46-CSB_updates_20190423!K46</f>
        <v>0</v>
      </c>
      <c r="L46" s="37">
        <f>'20190610'!L46-CSB_updates_20190423!L46</f>
        <v>0.12630128621576642</v>
      </c>
      <c r="M46" s="37">
        <f>'20190610'!M46-CSB_updates_20190423!M46</f>
        <v>-0.24383426951029774</v>
      </c>
      <c r="N46" s="37">
        <f>'20190610'!N46-CSB_updates_20190423!N46</f>
        <v>-4.3496855708328619E-2</v>
      </c>
      <c r="O46" s="37">
        <f>'20190610'!O46-CSB_updates_20190423!O46</f>
        <v>-4.509626095293795E-2</v>
      </c>
      <c r="P46" s="42"/>
    </row>
    <row r="47" spans="1:16" ht="16.5" x14ac:dyDescent="0.3">
      <c r="A47" s="12">
        <f t="shared" si="4"/>
        <v>38</v>
      </c>
      <c r="B47" s="1" t="s">
        <v>54</v>
      </c>
      <c r="C47" s="1" t="s">
        <v>57</v>
      </c>
      <c r="D47" s="33" t="s">
        <v>134</v>
      </c>
      <c r="E47" s="27">
        <f>'20190610'!E47-CSB_updates_20190423!E47</f>
        <v>0</v>
      </c>
      <c r="F47" s="27">
        <f>'20190610'!F47-CSB_updates_20190423!F47</f>
        <v>0</v>
      </c>
      <c r="G47" s="27">
        <f>'20190610'!G47-CSB_updates_20190423!G47</f>
        <v>0</v>
      </c>
      <c r="H47" s="27">
        <f>'20190610'!H47-CSB_updates_20190423!H47</f>
        <v>0</v>
      </c>
      <c r="I47" s="27">
        <f>'20190610'!I47-CSB_updates_20190423!I47</f>
        <v>0</v>
      </c>
      <c r="J47" s="27">
        <f>'20190610'!J47-CSB_updates_20190423!J47</f>
        <v>0</v>
      </c>
      <c r="K47" s="27">
        <f>'20190610'!K47-CSB_updates_20190423!K47</f>
        <v>0</v>
      </c>
      <c r="L47" s="37">
        <f>'20190610'!L47-CSB_updates_20190423!L47</f>
        <v>-2.4863568542032435</v>
      </c>
      <c r="M47" s="37">
        <f>'20190610'!M47-CSB_updates_20190423!M47</f>
        <v>-0.98550813610920041</v>
      </c>
      <c r="N47" s="37">
        <f>'20190610'!N47-CSB_updates_20190423!N47</f>
        <v>-0.52558137649255343</v>
      </c>
      <c r="O47" s="37">
        <f>'20190610'!O47-CSB_updates_20190423!O47</f>
        <v>0.20014194274969799</v>
      </c>
    </row>
    <row r="48" spans="1:16" ht="16.5" x14ac:dyDescent="0.3">
      <c r="A48" s="12">
        <f t="shared" si="4"/>
        <v>39</v>
      </c>
      <c r="B48" s="1" t="s">
        <v>8</v>
      </c>
      <c r="C48" s="1" t="s">
        <v>9</v>
      </c>
      <c r="D48" s="33" t="s">
        <v>134</v>
      </c>
      <c r="E48" s="27">
        <f>'20190610'!E48-CSB_updates_20190423!E48</f>
        <v>0</v>
      </c>
      <c r="F48" s="27">
        <f>'20190610'!F48-CSB_updates_20190423!F48</f>
        <v>0</v>
      </c>
      <c r="G48" s="27">
        <f>'20190610'!G48-CSB_updates_20190423!G48</f>
        <v>0</v>
      </c>
      <c r="H48" s="27">
        <f>'20190610'!H48-CSB_updates_20190423!H48</f>
        <v>0</v>
      </c>
      <c r="I48" s="27">
        <f>'20190610'!I48-CSB_updates_20190423!I48</f>
        <v>0</v>
      </c>
      <c r="J48" s="27">
        <f>'20190610'!J48-CSB_updates_20190423!J48</f>
        <v>0</v>
      </c>
      <c r="K48" s="27">
        <f>'20190610'!K48-CSB_updates_20190423!K48</f>
        <v>0</v>
      </c>
      <c r="L48" s="37">
        <f>'20190610'!L48-CSB_updates_20190423!L48</f>
        <v>-0.22960889656403172</v>
      </c>
      <c r="M48" s="37">
        <f>'20190610'!M48-CSB_updates_20190423!M48</f>
        <v>-0.56010998155875047</v>
      </c>
      <c r="N48" s="37">
        <f>'20190610'!N48-CSB_updates_20190423!N48</f>
        <v>-0.21600239105022867</v>
      </c>
      <c r="O48" s="37">
        <f>'20190610'!O48-CSB_updates_20190423!O48</f>
        <v>-0.3475314197680186</v>
      </c>
    </row>
    <row r="49" spans="1:19" ht="16.5" x14ac:dyDescent="0.3">
      <c r="A49" s="12">
        <f t="shared" si="4"/>
        <v>40</v>
      </c>
      <c r="B49" s="1" t="s">
        <v>10</v>
      </c>
      <c r="C49" s="1" t="s">
        <v>11</v>
      </c>
      <c r="D49" s="33" t="s">
        <v>134</v>
      </c>
      <c r="E49" s="27">
        <f>'20190610'!E49-CSB_updates_20190423!E49</f>
        <v>0</v>
      </c>
      <c r="F49" s="27">
        <f>'20190610'!F49-CSB_updates_20190423!F49</f>
        <v>0</v>
      </c>
      <c r="G49" s="27">
        <f>'20190610'!G49-CSB_updates_20190423!G49</f>
        <v>0</v>
      </c>
      <c r="H49" s="27">
        <f>'20190610'!H49-CSB_updates_20190423!H49</f>
        <v>0</v>
      </c>
      <c r="I49" s="27">
        <f>'20190610'!I49-CSB_updates_20190423!I49</f>
        <v>0</v>
      </c>
      <c r="J49" s="27">
        <f>'20190610'!J49-CSB_updates_20190423!J49</f>
        <v>0</v>
      </c>
      <c r="K49" s="27">
        <f>'20190610'!K49-CSB_updates_20190423!K49</f>
        <v>0</v>
      </c>
      <c r="L49" s="37">
        <f>'20190610'!L49-CSB_updates_20190423!L49</f>
        <v>3.1394539805395469</v>
      </c>
      <c r="M49" s="37">
        <f>'20190610'!M49-CSB_updates_20190423!M49</f>
        <v>1.7361082335970606</v>
      </c>
      <c r="N49" s="37">
        <f>'20190610'!N49-CSB_updates_20190423!N49</f>
        <v>0.93672610940550705</v>
      </c>
      <c r="O49" s="37">
        <f>'20190610'!O49-CSB_updates_20190423!O49</f>
        <v>0.36468979288332326</v>
      </c>
    </row>
    <row r="50" spans="1:19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1">
        <v>2022</v>
      </c>
    </row>
    <row r="51" spans="1:19" ht="16.5" x14ac:dyDescent="0.3">
      <c r="A51" s="12">
        <f>A49+1</f>
        <v>41</v>
      </c>
      <c r="B51" s="1" t="s">
        <v>83</v>
      </c>
      <c r="C51" s="1" t="s">
        <v>84</v>
      </c>
      <c r="D51" s="33" t="s">
        <v>134</v>
      </c>
      <c r="E51" s="26">
        <f>'20190610'!E51-CSB_updates_20190423!E51</f>
        <v>0</v>
      </c>
      <c r="F51" s="26">
        <f>'20190610'!F51-CSB_updates_20190423!F51</f>
        <v>0</v>
      </c>
      <c r="G51" s="26">
        <f>'20190610'!G51-CSB_updates_20190423!G51</f>
        <v>0</v>
      </c>
      <c r="H51" s="26">
        <f>'20190610'!H51-CSB_updates_20190423!H51</f>
        <v>0</v>
      </c>
      <c r="I51" s="26">
        <f>'20190610'!I51-CSB_updates_20190423!I51</f>
        <v>0</v>
      </c>
      <c r="J51" s="26">
        <f>'20190610'!J51-CSB_updates_20190423!J51</f>
        <v>0</v>
      </c>
      <c r="K51" s="26">
        <f>'20190610'!K51-CSB_updates_20190423!K51</f>
        <v>0</v>
      </c>
      <c r="L51" s="37">
        <f>'20190610'!L51-CSB_updates_20190423!L51</f>
        <v>0.30000000000000027</v>
      </c>
      <c r="M51" s="37">
        <f>'20190610'!M51-CSB_updates_20190423!M51</f>
        <v>0.30000000000000027</v>
      </c>
      <c r="N51" s="37">
        <f>'20190610'!N51-CSB_updates_20190423!N51</f>
        <v>0</v>
      </c>
      <c r="O51" s="37">
        <f>'20190610'!O51-CSB_updates_20190423!O51</f>
        <v>0</v>
      </c>
    </row>
    <row r="52" spans="1:19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1">
        <v>2022</v>
      </c>
    </row>
    <row r="53" spans="1:19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f>'20190610'!E53-CSB_updates_20190423!E53</f>
        <v>0</v>
      </c>
      <c r="F53" s="26">
        <f>'20190610'!F53-CSB_updates_20190423!F53</f>
        <v>0</v>
      </c>
      <c r="G53" s="26">
        <f>'20190610'!G53-CSB_updates_20190423!G53</f>
        <v>0</v>
      </c>
      <c r="H53" s="26">
        <f>'20190610'!H53-CSB_updates_20190423!H53</f>
        <v>0</v>
      </c>
      <c r="I53" s="26">
        <f>'20190610'!I53-CSB_updates_20190423!I53</f>
        <v>0</v>
      </c>
      <c r="J53" s="26">
        <f>'20190610'!J53-CSB_updates_20190423!J53</f>
        <v>0</v>
      </c>
      <c r="K53" s="26">
        <f>'20190610'!K53-CSB_updates_20190423!K53</f>
        <v>0</v>
      </c>
      <c r="L53" s="36">
        <f>'20190610'!L53-CSB_updates_20190423!L53</f>
        <v>127.88862199379219</v>
      </c>
      <c r="M53" s="36">
        <f>'20190610'!M53-CSB_updates_20190423!M53</f>
        <v>-5.4241104574775818</v>
      </c>
      <c r="N53" s="36">
        <f>'20190610'!N53-CSB_updates_20190423!N53</f>
        <v>-53.382535507806097</v>
      </c>
      <c r="O53" s="36">
        <f>'20190610'!O53-CSB_updates_20190423!O53</f>
        <v>-98.666883297730237</v>
      </c>
    </row>
    <row r="54" spans="1:19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6">
        <f>'20190610'!E54-CSB_updates_20190423!E54</f>
        <v>0</v>
      </c>
      <c r="F54" s="26">
        <f>'20190610'!F54-CSB_updates_20190423!F54</f>
        <v>0</v>
      </c>
      <c r="G54" s="26">
        <f>'20190610'!G54-CSB_updates_20190423!G54</f>
        <v>0</v>
      </c>
      <c r="H54" s="26">
        <f>'20190610'!H54-CSB_updates_20190423!H54</f>
        <v>0</v>
      </c>
      <c r="I54" s="26">
        <f>'20190610'!I54-CSB_updates_20190423!I54</f>
        <v>0</v>
      </c>
      <c r="J54" s="26">
        <f>'20190610'!J54-CSB_updates_20190423!J54</f>
        <v>0</v>
      </c>
      <c r="K54" s="26">
        <f>'20190610'!K54-CSB_updates_20190423!K54</f>
        <v>0</v>
      </c>
      <c r="L54" s="36">
        <f>'20190610'!L54-CSB_updates_20190423!L54</f>
        <v>25.196319144673907</v>
      </c>
      <c r="M54" s="36">
        <f>'20190610'!M54-CSB_updates_20190423!M54</f>
        <v>101.53718996845964</v>
      </c>
      <c r="N54" s="36">
        <f>'20190610'!N54-CSB_updates_20190423!N54</f>
        <v>106.50800368683485</v>
      </c>
      <c r="O54" s="36">
        <f>'20190610'!O54-CSB_updates_20190423!O54</f>
        <v>111.71640543578906</v>
      </c>
    </row>
    <row r="55" spans="1:19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6">
        <f>'20190610'!E55-CSB_updates_20190423!E55</f>
        <v>0</v>
      </c>
      <c r="F55" s="26">
        <f>'20190610'!F55-CSB_updates_20190423!F55</f>
        <v>0</v>
      </c>
      <c r="G55" s="26">
        <f>'20190610'!G55-CSB_updates_20190423!G55</f>
        <v>0</v>
      </c>
      <c r="H55" s="26">
        <f>'20190610'!H55-CSB_updates_20190423!H55</f>
        <v>0</v>
      </c>
      <c r="I55" s="26">
        <f>'20190610'!I55-CSB_updates_20190423!I55</f>
        <v>0</v>
      </c>
      <c r="J55" s="26">
        <f>'20190610'!J55-CSB_updates_20190423!J55</f>
        <v>0</v>
      </c>
      <c r="K55" s="26">
        <f>'20190610'!K55-CSB_updates_20190423!K55</f>
        <v>0</v>
      </c>
      <c r="L55" s="36">
        <f>'20190610'!L55-CSB_updates_20190423!L55</f>
        <v>115.54804589999731</v>
      </c>
      <c r="M55" s="36">
        <f>'20190610'!M55-CSB_updates_20190423!M55</f>
        <v>184.19427335884393</v>
      </c>
      <c r="N55" s="36">
        <f>'20190610'!N55-CSB_updates_20190423!N55</f>
        <v>193.21058303975951</v>
      </c>
      <c r="O55" s="36">
        <f>'20190610'!O55-CSB_updates_20190423!O55</f>
        <v>202.66824107955836</v>
      </c>
    </row>
    <row r="56" spans="1:19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6">
        <f>'20190610'!E56-CSB_updates_20190423!E56</f>
        <v>0</v>
      </c>
      <c r="F56" s="26">
        <f>'20190610'!F56-CSB_updates_20190423!F56</f>
        <v>0</v>
      </c>
      <c r="G56" s="26">
        <f>'20190610'!G56-CSB_updates_20190423!G56</f>
        <v>0</v>
      </c>
      <c r="H56" s="26">
        <f>'20190610'!H56-CSB_updates_20190423!H56</f>
        <v>0</v>
      </c>
      <c r="I56" s="26">
        <f>'20190610'!I56-CSB_updates_20190423!I56</f>
        <v>0</v>
      </c>
      <c r="J56" s="26">
        <f>'20190610'!J56-CSB_updates_20190423!J56</f>
        <v>0</v>
      </c>
      <c r="K56" s="26">
        <f>'20190610'!K56-CSB_updates_20190423!K56</f>
        <v>0</v>
      </c>
      <c r="L56" s="36">
        <f>'20190610'!L56-CSB_updates_20190423!L56</f>
        <v>-90.351726755324307</v>
      </c>
      <c r="M56" s="36">
        <f>'20190610'!M56-CSB_updates_20190423!M56</f>
        <v>-82.657083390384287</v>
      </c>
      <c r="N56" s="36">
        <f>'20190610'!N56-CSB_updates_20190423!N56</f>
        <v>-86.702579352926023</v>
      </c>
      <c r="O56" s="36">
        <f>'20190610'!O56-CSB_updates_20190423!O56</f>
        <v>-90.951835643768845</v>
      </c>
    </row>
    <row r="57" spans="1:19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6">
        <f>'20190610'!E57-CSB_updates_20190423!E57</f>
        <v>0</v>
      </c>
      <c r="F57" s="26">
        <f>'20190610'!F57-CSB_updates_20190423!F57</f>
        <v>0</v>
      </c>
      <c r="G57" s="26">
        <f>'20190610'!G57-CSB_updates_20190423!G57</f>
        <v>0</v>
      </c>
      <c r="H57" s="26">
        <f>'20190610'!H57-CSB_updates_20190423!H57</f>
        <v>0</v>
      </c>
      <c r="I57" s="26">
        <f>'20190610'!I57-CSB_updates_20190423!I57</f>
        <v>0</v>
      </c>
      <c r="J57" s="26">
        <f>'20190610'!J57-CSB_updates_20190423!J57</f>
        <v>0</v>
      </c>
      <c r="K57" s="26">
        <f>'20190610'!K57-CSB_updates_20190423!K57</f>
        <v>0</v>
      </c>
      <c r="L57" s="36">
        <f>'20190610'!L57-CSB_updates_20190423!L57</f>
        <v>-154.68950684841911</v>
      </c>
      <c r="M57" s="36">
        <f>'20190610'!M57-CSB_updates_20190423!M57</f>
        <v>-195.03281546833659</v>
      </c>
      <c r="N57" s="36">
        <f>'20190610'!N57-CSB_updates_20190423!N57</f>
        <v>-238.66118933155849</v>
      </c>
      <c r="O57" s="36">
        <f>'20190610'!O57-CSB_updates_20190423!O57</f>
        <v>-285.93982650271391</v>
      </c>
    </row>
    <row r="58" spans="1:19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6">
        <f>'20190610'!E58-CSB_updates_20190423!E58</f>
        <v>0</v>
      </c>
      <c r="F58" s="26">
        <f>'20190610'!F58-CSB_updates_20190423!F58</f>
        <v>0</v>
      </c>
      <c r="G58" s="26">
        <f>'20190610'!G58-CSB_updates_20190423!G58</f>
        <v>0</v>
      </c>
      <c r="H58" s="26">
        <f>'20190610'!H58-CSB_updates_20190423!H58</f>
        <v>0</v>
      </c>
      <c r="I58" s="26">
        <f>'20190610'!I58-CSB_updates_20190423!I58</f>
        <v>0</v>
      </c>
      <c r="J58" s="26">
        <f>'20190610'!J58-CSB_updates_20190423!J58</f>
        <v>0</v>
      </c>
      <c r="K58" s="26">
        <f>'20190610'!K58-CSB_updates_20190423!K58</f>
        <v>0</v>
      </c>
      <c r="L58" s="36">
        <f>'20190610'!L58-CSB_updates_20190423!L58</f>
        <v>-3.8899691741335118E-2</v>
      </c>
      <c r="M58" s="36">
        <f>'20190610'!M58-CSB_updates_20190423!M58</f>
        <v>-2.3981238113219661</v>
      </c>
      <c r="N58" s="36">
        <f>'20190610'!N58-CSB_updates_20190423!N58</f>
        <v>-4.4979662191828993</v>
      </c>
      <c r="O58" s="36">
        <f>'20190610'!O58-CSB_updates_20190423!O58</f>
        <v>-6.6157145532403092</v>
      </c>
    </row>
    <row r="59" spans="1:19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1">
        <v>2022</v>
      </c>
    </row>
    <row r="60" spans="1:19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6">
        <f>'20190610'!E60-CSB_updates_20190423!E60</f>
        <v>0</v>
      </c>
      <c r="F60" s="26">
        <f>'20190610'!F60-CSB_updates_20190423!F60</f>
        <v>0</v>
      </c>
      <c r="G60" s="26">
        <f>'20190610'!G60-CSB_updates_20190423!G60</f>
        <v>0</v>
      </c>
      <c r="H60" s="26">
        <f>'20190610'!H60-CSB_updates_20190423!H60</f>
        <v>0</v>
      </c>
      <c r="I60" s="26">
        <f>'20190610'!I60-CSB_updates_20190423!I60</f>
        <v>0</v>
      </c>
      <c r="J60" s="26">
        <f>'20190610'!J60-CSB_updates_20190423!J60</f>
        <v>0</v>
      </c>
      <c r="K60" s="26">
        <f>'20190610'!K60-CSB_updates_20190423!K60</f>
        <v>0</v>
      </c>
      <c r="L60" s="36">
        <f>'20190610'!L60-CSB_updates_20190423!L60</f>
        <v>0</v>
      </c>
      <c r="M60" s="36">
        <f>'20190610'!M60-CSB_updates_20190423!M60</f>
        <v>0</v>
      </c>
      <c r="N60" s="36">
        <f>'20190610'!N60-CSB_updates_20190423!N60</f>
        <v>0</v>
      </c>
      <c r="O60" s="36">
        <f>'20190610'!O60-CSB_updates_20190423!O60</f>
        <v>0</v>
      </c>
    </row>
    <row r="61" spans="1:19" ht="16.5" x14ac:dyDescent="0.3">
      <c r="A61" s="12">
        <f>A60+1</f>
        <v>49</v>
      </c>
      <c r="B61" s="1" t="s">
        <v>99</v>
      </c>
      <c r="C61" s="1" t="s">
        <v>100</v>
      </c>
      <c r="D61" s="33" t="s">
        <v>134</v>
      </c>
      <c r="E61" s="27">
        <f>'20190610'!E61-CSB_updates_20190423!E61</f>
        <v>-1.44</v>
      </c>
      <c r="F61" s="27">
        <f>'20190610'!F61-CSB_updates_20190423!F61</f>
        <v>0</v>
      </c>
      <c r="G61" s="27">
        <f>'20190610'!G61-CSB_updates_20190423!G61</f>
        <v>0</v>
      </c>
      <c r="H61" s="27">
        <f>'20190610'!H61-CSB_updates_20190423!H61</f>
        <v>0</v>
      </c>
      <c r="I61" s="27">
        <f>'20190610'!I61-CSB_updates_20190423!I61</f>
        <v>0</v>
      </c>
      <c r="J61" s="27">
        <f>'20190610'!J61-CSB_updates_20190423!J61</f>
        <v>0</v>
      </c>
      <c r="K61" s="27">
        <f>'20190610'!K61-CSB_updates_20190423!K61</f>
        <v>0</v>
      </c>
      <c r="L61" s="37">
        <f>'20190610'!L61-CSB_updates_20190423!L61</f>
        <v>0</v>
      </c>
      <c r="M61" s="37">
        <f>'20190610'!M61-CSB_updates_20190423!M61</f>
        <v>0</v>
      </c>
      <c r="N61" s="37">
        <f>'20190610'!N61-CSB_updates_20190423!N61</f>
        <v>0</v>
      </c>
      <c r="O61" s="37">
        <f>'20190610'!O61-CSB_updates_20190423!O61</f>
        <v>0</v>
      </c>
    </row>
    <row r="62" spans="1:19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6">
        <f>'20190610'!E62-CSB_updates_20190423!E62</f>
        <v>0</v>
      </c>
      <c r="F62" s="26">
        <f>'20190610'!F62-CSB_updates_20190423!F62</f>
        <v>0</v>
      </c>
      <c r="G62" s="26">
        <f>'20190610'!G62-CSB_updates_20190423!G62</f>
        <v>0</v>
      </c>
      <c r="H62" s="26">
        <f>'20190610'!H62-CSB_updates_20190423!H62</f>
        <v>0</v>
      </c>
      <c r="I62" s="26">
        <f>'20190610'!I62-CSB_updates_20190423!I62</f>
        <v>0</v>
      </c>
      <c r="J62" s="26">
        <f>'20190610'!J62-CSB_updates_20190423!J62</f>
        <v>0</v>
      </c>
      <c r="K62" s="26">
        <f>'20190610'!K62-CSB_updates_20190423!K62</f>
        <v>-1.2966699999999491</v>
      </c>
      <c r="L62" s="36">
        <f>'20190610'!L62-CSB_updates_20190423!L62</f>
        <v>0</v>
      </c>
      <c r="M62" s="36">
        <f>'20190610'!M62-CSB_updates_20190423!M62</f>
        <v>0</v>
      </c>
      <c r="N62" s="36">
        <f>'20190610'!N62-CSB_updates_20190423!N62</f>
        <v>0</v>
      </c>
      <c r="O62" s="36">
        <f>'20190610'!O62-CSB_updates_20190423!O62</f>
        <v>0</v>
      </c>
    </row>
    <row r="63" spans="1:19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6">
        <f>'20190610'!E63-CSB_updates_20190423!E63</f>
        <v>0</v>
      </c>
      <c r="F63" s="26">
        <f>'20190610'!F63-CSB_updates_20190423!F63</f>
        <v>0</v>
      </c>
      <c r="G63" s="26">
        <f>'20190610'!G63-CSB_updates_20190423!G63</f>
        <v>0</v>
      </c>
      <c r="H63" s="26">
        <f>'20190610'!H63-CSB_updates_20190423!H63</f>
        <v>0</v>
      </c>
      <c r="I63" s="26">
        <f>'20190610'!I63-CSB_updates_20190423!I63</f>
        <v>0</v>
      </c>
      <c r="J63" s="26">
        <f>'20190610'!J63-CSB_updates_20190423!J63</f>
        <v>0</v>
      </c>
      <c r="K63" s="26">
        <f>'20190610'!K63-CSB_updates_20190423!K63</f>
        <v>-2.0313789899997801</v>
      </c>
      <c r="L63" s="36">
        <f>'20190610'!L63-CSB_updates_20190423!L63</f>
        <v>-1.3995810892067766</v>
      </c>
      <c r="M63" s="36">
        <f>'20190610'!M63-CSB_updates_20190423!M63</f>
        <v>-1.3887897655054076</v>
      </c>
      <c r="N63" s="36">
        <f>'20190610'!N63-CSB_updates_20190423!N63</f>
        <v>-1.3820745982884546</v>
      </c>
      <c r="O63" s="36">
        <f>'20190610'!O63-CSB_updates_20190423!O63</f>
        <v>-1.3710180015021933</v>
      </c>
    </row>
    <row r="64" spans="1:19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6">
        <f>'20190610'!E64-CSB_updates_20190423!E64</f>
        <v>0</v>
      </c>
      <c r="F64" s="26">
        <f>'20190610'!F64-CSB_updates_20190423!F64</f>
        <v>0</v>
      </c>
      <c r="G64" s="26">
        <f>'20190610'!G64-CSB_updates_20190423!G64</f>
        <v>0</v>
      </c>
      <c r="H64" s="26">
        <f>'20190610'!H64-CSB_updates_20190423!H64</f>
        <v>0</v>
      </c>
      <c r="I64" s="26">
        <f>'20190610'!I64-CSB_updates_20190423!I64</f>
        <v>0</v>
      </c>
      <c r="J64" s="26">
        <f>'20190610'!J64-CSB_updates_20190423!J64</f>
        <v>0</v>
      </c>
      <c r="K64" s="26">
        <f>'20190610'!K64-CSB_updates_20190423!K64</f>
        <v>0</v>
      </c>
      <c r="L64" s="36">
        <f>'20190610'!L64-CSB_updates_20190423!L64</f>
        <v>0</v>
      </c>
      <c r="M64" s="36">
        <f>'20190610'!M64-CSB_updates_20190423!M64</f>
        <v>0</v>
      </c>
      <c r="N64" s="36">
        <f>'20190610'!N64-CSB_updates_20190423!N64</f>
        <v>0</v>
      </c>
      <c r="O64" s="36">
        <f>'20190610'!O64-CSB_updates_20190423!O64</f>
        <v>0</v>
      </c>
      <c r="S64"/>
    </row>
    <row r="65" spans="1:20" ht="16.5" x14ac:dyDescent="0.3">
      <c r="A65" s="12">
        <f t="shared" si="6"/>
        <v>53</v>
      </c>
      <c r="B65" s="1" t="s">
        <v>107</v>
      </c>
      <c r="C65" s="1" t="s">
        <v>108</v>
      </c>
      <c r="D65" s="33" t="s">
        <v>134</v>
      </c>
      <c r="E65" s="27">
        <f>'20190610'!E65-CSB_updates_20190423!E65</f>
        <v>0</v>
      </c>
      <c r="F65" s="27">
        <f>'20190610'!F65-CSB_updates_20190423!F65</f>
        <v>-7.1054273576010019E-15</v>
      </c>
      <c r="G65" s="27">
        <f>'20190610'!G65-CSB_updates_20190423!G65</f>
        <v>-2.2204460492503131E-15</v>
      </c>
      <c r="H65" s="27">
        <f>'20190610'!H65-CSB_updates_20190423!H65</f>
        <v>-1.7763568394002505E-15</v>
      </c>
      <c r="I65" s="27">
        <f>'20190610'!I65-CSB_updates_20190423!I65</f>
        <v>0</v>
      </c>
      <c r="J65" s="27">
        <f>'20190610'!J65-CSB_updates_20190423!J65</f>
        <v>0</v>
      </c>
      <c r="K65" s="27">
        <f>'20190610'!K65-CSB_updates_20190423!K65</f>
        <v>0</v>
      </c>
      <c r="L65" s="37">
        <f>'20190610'!L65-CSB_updates_20190423!L65</f>
        <v>0</v>
      </c>
      <c r="M65" s="37">
        <f>'20190610'!M65-CSB_updates_20190423!M65</f>
        <v>0</v>
      </c>
      <c r="N65" s="37">
        <f>'20190610'!N65-CSB_updates_20190423!N65</f>
        <v>0</v>
      </c>
      <c r="O65" s="37">
        <f>'20190610'!O65-CSB_updates_20190423!O65</f>
        <v>0</v>
      </c>
      <c r="S65"/>
    </row>
    <row r="66" spans="1:20" ht="16.5" x14ac:dyDescent="0.3">
      <c r="A66" s="12">
        <f t="shared" si="6"/>
        <v>54</v>
      </c>
      <c r="B66" s="1" t="s">
        <v>109</v>
      </c>
      <c r="C66" s="1" t="s">
        <v>110</v>
      </c>
      <c r="D66" s="33" t="s">
        <v>134</v>
      </c>
      <c r="E66" s="26">
        <f>'20190610'!E66-CSB_updates_20190423!E66</f>
        <v>0</v>
      </c>
      <c r="F66" s="26">
        <f>'20190610'!F66-CSB_updates_20190423!F66</f>
        <v>0</v>
      </c>
      <c r="G66" s="26">
        <f>'20190610'!G66-CSB_updates_20190423!G66</f>
        <v>0</v>
      </c>
      <c r="H66" s="26">
        <f>'20190610'!H66-CSB_updates_20190423!H66</f>
        <v>0</v>
      </c>
      <c r="I66" s="26">
        <f>'20190610'!I66-CSB_updates_20190423!I66</f>
        <v>0</v>
      </c>
      <c r="J66" s="26">
        <f>'20190610'!J66-CSB_updates_20190423!J66</f>
        <v>0</v>
      </c>
      <c r="K66" s="26">
        <f>'20190610'!K66-CSB_updates_20190423!K66</f>
        <v>-7.9926282960002482E-2</v>
      </c>
      <c r="L66" s="37">
        <f>'20190610'!L66-CSB_updates_20190423!L66</f>
        <v>-0.10000000000000853</v>
      </c>
      <c r="M66" s="37">
        <f>'20190610'!M66-CSB_updates_20190423!M66</f>
        <v>-9.9999999999994316E-2</v>
      </c>
      <c r="N66" s="37">
        <f>'20190610'!N66-CSB_updates_20190423!N66</f>
        <v>-0.10000000000000853</v>
      </c>
      <c r="O66" s="37">
        <f>'20190610'!O66-CSB_updates_20190423!O66</f>
        <v>-0.10000000000000853</v>
      </c>
      <c r="S66"/>
    </row>
    <row r="67" spans="1:20" ht="16.5" x14ac:dyDescent="0.3">
      <c r="A67" s="12">
        <f t="shared" si="6"/>
        <v>55</v>
      </c>
      <c r="B67" s="1" t="s">
        <v>111</v>
      </c>
      <c r="C67" s="1" t="s">
        <v>0</v>
      </c>
      <c r="D67" s="33" t="s">
        <v>134</v>
      </c>
      <c r="E67" s="27">
        <f>'20190610'!E67-CSB_updates_20190423!E67</f>
        <v>0</v>
      </c>
      <c r="F67" s="27">
        <f>'20190610'!F67-CSB_updates_20190423!F67</f>
        <v>0</v>
      </c>
      <c r="G67" s="27">
        <f>'20190610'!G67-CSB_updates_20190423!G67</f>
        <v>0</v>
      </c>
      <c r="H67" s="27">
        <f>'20190610'!H67-CSB_updates_20190423!H67</f>
        <v>0</v>
      </c>
      <c r="I67" s="27">
        <f>'20190610'!I67-CSB_updates_20190423!I67</f>
        <v>0</v>
      </c>
      <c r="J67" s="27">
        <f>'20190610'!J67-CSB_updates_20190423!J67</f>
        <v>0</v>
      </c>
      <c r="K67" s="27">
        <f>'20190610'!K67-CSB_updates_20190423!K67</f>
        <v>0</v>
      </c>
      <c r="L67" s="37">
        <f>'20190610'!L67-CSB_updates_20190423!L67</f>
        <v>0</v>
      </c>
      <c r="M67" s="37">
        <f>'20190610'!M67-CSB_updates_20190423!M67</f>
        <v>6.1686269024964879E-2</v>
      </c>
      <c r="N67" s="37">
        <f>'20190610'!N67-CSB_updates_20190423!N67</f>
        <v>-4.8800555656756117E-3</v>
      </c>
      <c r="O67" s="37">
        <f>'20190610'!O67-CSB_updates_20190423!O67</f>
        <v>6.1838912742429031E-2</v>
      </c>
      <c r="S67"/>
    </row>
    <row r="68" spans="1:20" ht="16.5" x14ac:dyDescent="0.3">
      <c r="A68" s="12">
        <f t="shared" si="6"/>
        <v>56</v>
      </c>
      <c r="B68" s="1" t="s">
        <v>112</v>
      </c>
      <c r="C68" s="1" t="s">
        <v>1</v>
      </c>
      <c r="D68" s="33" t="s">
        <v>134</v>
      </c>
      <c r="E68" s="27">
        <f>'20190610'!E68-CSB_updates_20190423!E68</f>
        <v>0</v>
      </c>
      <c r="F68" s="27">
        <f>'20190610'!F68-CSB_updates_20190423!F68</f>
        <v>0</v>
      </c>
      <c r="G68" s="27">
        <f>'20190610'!G68-CSB_updates_20190423!G68</f>
        <v>0</v>
      </c>
      <c r="H68" s="27">
        <f>'20190610'!H68-CSB_updates_20190423!H68</f>
        <v>0</v>
      </c>
      <c r="I68" s="27">
        <f>'20190610'!I68-CSB_updates_20190423!I68</f>
        <v>0</v>
      </c>
      <c r="J68" s="27">
        <f>'20190610'!J68-CSB_updates_20190423!J68</f>
        <v>0</v>
      </c>
      <c r="K68" s="27">
        <f>'20190610'!K68-CSB_updates_20190423!K68</f>
        <v>0</v>
      </c>
      <c r="L68" s="37">
        <f>'20190610'!L68-CSB_updates_20190423!L68</f>
        <v>0</v>
      </c>
      <c r="M68" s="37">
        <f>'20190610'!M68-CSB_updates_20190423!M68</f>
        <v>0</v>
      </c>
      <c r="N68" s="37">
        <f>'20190610'!N68-CSB_updates_20190423!N68</f>
        <v>0</v>
      </c>
      <c r="O68" s="37">
        <f>'20190610'!O68-CSB_updates_20190423!O68</f>
        <v>0</v>
      </c>
      <c r="S68"/>
    </row>
    <row r="69" spans="1:20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1">
        <v>2022</v>
      </c>
      <c r="S69"/>
    </row>
    <row r="70" spans="1:20" ht="16.5" x14ac:dyDescent="0.3">
      <c r="A70" s="12">
        <f>A68+1</f>
        <v>57</v>
      </c>
      <c r="B70" s="1" t="s">
        <v>116</v>
      </c>
      <c r="C70" s="1" t="s">
        <v>117</v>
      </c>
      <c r="D70" s="33" t="s">
        <v>134</v>
      </c>
      <c r="E70" s="26">
        <f>'20190610'!E70-CSB_updates_20190423!E70</f>
        <v>0</v>
      </c>
      <c r="F70" s="26">
        <f>'20190610'!F70-CSB_updates_20190423!F70</f>
        <v>0</v>
      </c>
      <c r="G70" s="26">
        <f>'20190610'!G70-CSB_updates_20190423!G70</f>
        <v>0</v>
      </c>
      <c r="H70" s="26">
        <f>'20190610'!H70-CSB_updates_20190423!H70</f>
        <v>0</v>
      </c>
      <c r="I70" s="26">
        <f>'20190610'!I70-CSB_updates_20190423!I70</f>
        <v>0</v>
      </c>
      <c r="J70" s="26">
        <f>'20190610'!J70-CSB_updates_20190423!J70</f>
        <v>0</v>
      </c>
      <c r="K70" s="26">
        <f>'20190610'!K70-CSB_updates_20190423!K70</f>
        <v>0</v>
      </c>
      <c r="L70" s="37">
        <f>'20190610'!L70-CSB_updates_20190423!L70</f>
        <v>10.039999999999964</v>
      </c>
      <c r="M70" s="37">
        <f>'20190610'!M70-CSB_updates_20190423!M70</f>
        <v>15.988700000000108</v>
      </c>
      <c r="N70" s="37">
        <f>'20190610'!N70-CSB_updates_20190423!N70</f>
        <v>16.788135000000011</v>
      </c>
      <c r="O70" s="37">
        <f>'20190610'!O70-CSB_updates_20190423!O70</f>
        <v>17.627541750000091</v>
      </c>
    </row>
    <row r="71" spans="1:20" ht="16.5" x14ac:dyDescent="0.3">
      <c r="A71" s="12">
        <f>A70+1</f>
        <v>58</v>
      </c>
      <c r="B71" s="1" t="s">
        <v>119</v>
      </c>
      <c r="C71" s="1" t="s">
        <v>120</v>
      </c>
      <c r="D71" s="33" t="s">
        <v>134</v>
      </c>
      <c r="E71" s="26">
        <f>'20190610'!E71-CSB_updates_20190423!E71</f>
        <v>0</v>
      </c>
      <c r="F71" s="26">
        <f>'20190610'!F71-CSB_updates_20190423!F71</f>
        <v>0</v>
      </c>
      <c r="G71" s="26">
        <f>'20190610'!G71-CSB_updates_20190423!G71</f>
        <v>0</v>
      </c>
      <c r="H71" s="26">
        <f>'20190610'!H71-CSB_updates_20190423!H71</f>
        <v>0</v>
      </c>
      <c r="I71" s="26">
        <f>'20190610'!I71-CSB_updates_20190423!I71</f>
        <v>0</v>
      </c>
      <c r="J71" s="26">
        <f>'20190610'!J71-CSB_updates_20190423!J71</f>
        <v>0</v>
      </c>
      <c r="K71" s="26">
        <f>'20190610'!K71-CSB_updates_20190423!K71</f>
        <v>0</v>
      </c>
      <c r="L71" s="37">
        <f>'20190610'!L71-CSB_updates_20190423!L71</f>
        <v>1</v>
      </c>
      <c r="M71" s="37">
        <f>'20190610'!M71-CSB_updates_20190423!M71</f>
        <v>0.5</v>
      </c>
      <c r="N71" s="37">
        <f>'20190610'!N71-CSB_updates_20190423!N71</f>
        <v>0</v>
      </c>
      <c r="O71" s="37">
        <f>'20190610'!O71-CSB_updates_20190423!O71</f>
        <v>0</v>
      </c>
      <c r="P71" s="42"/>
    </row>
    <row r="72" spans="1:20" ht="16.5" x14ac:dyDescent="0.3">
      <c r="A72" s="12">
        <f>A71+1</f>
        <v>59</v>
      </c>
      <c r="B72" s="1" t="s">
        <v>121</v>
      </c>
      <c r="C72" s="1" t="s">
        <v>122</v>
      </c>
      <c r="D72" s="33" t="s">
        <v>134</v>
      </c>
      <c r="E72" s="26">
        <f>'20190610'!E72-CSB_updates_20190423!E72</f>
        <v>0</v>
      </c>
      <c r="F72" s="26">
        <f>'20190610'!F72-CSB_updates_20190423!F72</f>
        <v>0</v>
      </c>
      <c r="G72" s="26">
        <f>'20190610'!G72-CSB_updates_20190423!G72</f>
        <v>0</v>
      </c>
      <c r="H72" s="26">
        <f>'20190610'!H72-CSB_updates_20190423!H72</f>
        <v>0</v>
      </c>
      <c r="I72" s="26">
        <f>'20190610'!I72-CSB_updates_20190423!I72</f>
        <v>0</v>
      </c>
      <c r="J72" s="26">
        <f>'20190610'!J72-CSB_updates_20190423!J72</f>
        <v>0</v>
      </c>
      <c r="K72" s="26">
        <f>'20190610'!K72-CSB_updates_20190423!K72</f>
        <v>0.1873649255998977</v>
      </c>
      <c r="L72" s="37">
        <f>'20190610'!L72-CSB_updates_20190423!L72</f>
        <v>-3.4502475975806135E-3</v>
      </c>
      <c r="M72" s="37">
        <f>'20190610'!M72-CSB_updates_20190423!M72</f>
        <v>-0.19257393177791737</v>
      </c>
      <c r="N72" s="37">
        <f>'20190610'!N72-CSB_updates_20190423!N72</f>
        <v>-9.0912633879081106E-2</v>
      </c>
      <c r="O72" s="37">
        <f>'20190610'!O72-CSB_updates_20190423!O72</f>
        <v>-0.13831499083853949</v>
      </c>
    </row>
    <row r="73" spans="1:20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1">
        <v>2026</v>
      </c>
    </row>
    <row r="74" spans="1:20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6">
        <f>'20190610'!E74-CSB_updates_20190423!E74</f>
        <v>0</v>
      </c>
      <c r="F74" s="26">
        <f>'20190610'!F74-CSB_updates_20190423!F74</f>
        <v>0</v>
      </c>
      <c r="G74" s="26">
        <f>'20190610'!G74-CSB_updates_20190423!G74</f>
        <v>0</v>
      </c>
      <c r="H74" s="26">
        <f>'20190610'!H74-CSB_updates_20190423!H74</f>
        <v>0</v>
      </c>
      <c r="I74" s="26">
        <f>'20190610'!I74-CSB_updates_20190423!I74</f>
        <v>0</v>
      </c>
      <c r="J74" s="26">
        <f>'20190610'!J74-CSB_updates_20190423!J74</f>
        <v>0</v>
      </c>
      <c r="K74" s="26">
        <f>'20190610'!K74-CSB_updates_20190423!K74</f>
        <v>0</v>
      </c>
      <c r="L74" s="36">
        <f>'20190610'!L74-CSB_updates_20190423!L74</f>
        <v>0</v>
      </c>
      <c r="M74" s="36">
        <f>'20190610'!M74-CSB_updates_20190423!M74</f>
        <v>0</v>
      </c>
      <c r="N74" s="36">
        <f>'20190610'!N74-CSB_updates_20190423!N74</f>
        <v>0</v>
      </c>
      <c r="O74" s="36">
        <f>'20190610'!O74-CSB_updates_20190423!O74</f>
        <v>0</v>
      </c>
      <c r="P74" s="36">
        <f>'20190610'!P74-CSB_updates_20190423!P74</f>
        <v>0</v>
      </c>
      <c r="Q74" s="36">
        <f>'20190610'!Q74-CSB_updates_20190423!Q74</f>
        <v>0</v>
      </c>
      <c r="R74" s="36">
        <f>'20190610'!R74-CSB_updates_20190423!R74</f>
        <v>0</v>
      </c>
      <c r="S74" s="36">
        <f>'20190610'!S74-CSB_updates_20190423!S74</f>
        <v>0</v>
      </c>
      <c r="T74" s="42"/>
    </row>
    <row r="75" spans="1:20" ht="16.5" x14ac:dyDescent="0.3">
      <c r="A75" s="12">
        <v>61</v>
      </c>
      <c r="B75" s="1" t="s">
        <v>18</v>
      </c>
      <c r="D75" s="33" t="s">
        <v>134</v>
      </c>
      <c r="E75" s="27">
        <f>'20190610'!E75-CSB_updates_20190423!E75</f>
        <v>0</v>
      </c>
      <c r="F75" s="27">
        <f>'20190610'!F75-CSB_updates_20190423!F75</f>
        <v>0</v>
      </c>
      <c r="G75" s="27">
        <f>'20190610'!G75-CSB_updates_20190423!G75</f>
        <v>0</v>
      </c>
      <c r="H75" s="27">
        <f>'20190610'!H75-CSB_updates_20190423!H75</f>
        <v>1.1102230246251565E-14</v>
      </c>
      <c r="I75" s="27">
        <f>'20190610'!I75-CSB_updates_20190423!I75</f>
        <v>-1.1546319456101628E-14</v>
      </c>
      <c r="J75" s="27">
        <f>'20190610'!J75-CSB_updates_20190423!J75</f>
        <v>0</v>
      </c>
      <c r="K75" s="27">
        <f>'20190610'!K75-CSB_updates_20190423!K75</f>
        <v>-7.1054273576010019E-15</v>
      </c>
      <c r="L75" s="37">
        <f>'20190610'!L75-CSB_updates_20190423!L75</f>
        <v>-1.4210854715202004E-14</v>
      </c>
      <c r="M75" s="37">
        <f>'20190610'!M75-CSB_updates_20190423!M75</f>
        <v>5.3290705182007514E-15</v>
      </c>
      <c r="N75" s="37">
        <f>'20190610'!N75-CSB_updates_20190423!N75</f>
        <v>0</v>
      </c>
      <c r="O75" s="37">
        <f>'20190610'!O75-CSB_updates_20190423!O75</f>
        <v>0</v>
      </c>
      <c r="P75" s="37">
        <f>'20190610'!P75-CSB_updates_20190423!P75</f>
        <v>0</v>
      </c>
      <c r="Q75" s="37">
        <f>'20190610'!Q75-CSB_updates_20190423!Q75</f>
        <v>0</v>
      </c>
      <c r="R75" s="37">
        <f>'20190610'!R75-CSB_updates_20190423!R75</f>
        <v>0</v>
      </c>
      <c r="S75" s="37">
        <f>'20190610'!S75-CSB_updates_20190423!S75</f>
        <v>0</v>
      </c>
      <c r="T75" s="42"/>
    </row>
    <row r="76" spans="1:20" ht="16.5" x14ac:dyDescent="0.3">
      <c r="A76" s="12">
        <v>62</v>
      </c>
      <c r="B76" s="1" t="s">
        <v>126</v>
      </c>
      <c r="C76" s="1" t="s">
        <v>127</v>
      </c>
      <c r="D76" s="33" t="s">
        <v>134</v>
      </c>
      <c r="E76" s="27">
        <f>'20190610'!E76-CSB_updates_20190423!E76</f>
        <v>0</v>
      </c>
      <c r="F76" s="27">
        <f>'20190610'!F76-CSB_updates_20190423!F76</f>
        <v>0</v>
      </c>
      <c r="G76" s="27">
        <f>'20190610'!G76-CSB_updates_20190423!G76</f>
        <v>0</v>
      </c>
      <c r="H76" s="27">
        <f>'20190610'!H76-CSB_updates_20190423!H76</f>
        <v>0</v>
      </c>
      <c r="I76" s="27">
        <f>'20190610'!I76-CSB_updates_20190423!I76</f>
        <v>0</v>
      </c>
      <c r="J76" s="27">
        <f>'20190610'!J76-CSB_updates_20190423!J76</f>
        <v>0</v>
      </c>
      <c r="K76" s="27">
        <f>'20190610'!K76-CSB_updates_20190423!K76</f>
        <v>0</v>
      </c>
      <c r="L76" s="37">
        <f>'20190610'!L76-CSB_updates_20190423!L76</f>
        <v>0</v>
      </c>
      <c r="M76" s="37">
        <f>'20190610'!M76-CSB_updates_20190423!M76</f>
        <v>0</v>
      </c>
      <c r="N76" s="37">
        <f>'20190610'!N76-CSB_updates_20190423!N76</f>
        <v>0</v>
      </c>
      <c r="O76" s="37">
        <f>'20190610'!O76-CSB_updates_20190423!O76</f>
        <v>0</v>
      </c>
      <c r="P76" s="17"/>
      <c r="Q76" s="17"/>
      <c r="R76" s="17"/>
      <c r="T76" s="42"/>
    </row>
    <row r="77" spans="1:20" ht="16.5" x14ac:dyDescent="0.3">
      <c r="A77" s="12">
        <v>63</v>
      </c>
      <c r="B77" s="1" t="s">
        <v>128</v>
      </c>
      <c r="C77" s="1" t="s">
        <v>129</v>
      </c>
      <c r="D77" s="33" t="s">
        <v>134</v>
      </c>
      <c r="E77" s="27">
        <f>'20190610'!E77-CSB_updates_20190423!E77</f>
        <v>0</v>
      </c>
      <c r="F77" s="27">
        <f>'20190610'!F77-CSB_updates_20190423!F77</f>
        <v>0</v>
      </c>
      <c r="G77" s="27">
        <f>'20190610'!G77-CSB_updates_20190423!G77</f>
        <v>0</v>
      </c>
      <c r="H77" s="27">
        <f>'20190610'!H77-CSB_updates_20190423!H77</f>
        <v>0</v>
      </c>
      <c r="I77" s="27">
        <f>'20190610'!I77-CSB_updates_20190423!I77</f>
        <v>0</v>
      </c>
      <c r="J77" s="27">
        <f>'20190610'!J77-CSB_updates_20190423!J77</f>
        <v>0</v>
      </c>
      <c r="K77" s="27">
        <f>'20190610'!K77-CSB_updates_20190423!K77</f>
        <v>0</v>
      </c>
      <c r="L77" s="37">
        <f>'20190610'!L77-CSB_updates_20190423!L77</f>
        <v>0</v>
      </c>
      <c r="M77" s="37">
        <f>'20190610'!M77-CSB_updates_20190423!M77</f>
        <v>0</v>
      </c>
      <c r="N77" s="37">
        <f>'20190610'!N77-CSB_updates_20190423!N77</f>
        <v>0</v>
      </c>
      <c r="O77" s="37">
        <f>'20190610'!O77-CSB_updates_20190423!O77</f>
        <v>0</v>
      </c>
      <c r="P77" s="17"/>
      <c r="Q77" s="17"/>
      <c r="R77" s="17"/>
    </row>
    <row r="78" spans="1:20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3" t="s">
        <v>134</v>
      </c>
      <c r="E78" s="27">
        <f>'20190610'!E78-CSB_updates_20190423!E78</f>
        <v>0</v>
      </c>
      <c r="F78" s="27">
        <f>'20190610'!F78-CSB_updates_20190423!F78</f>
        <v>0</v>
      </c>
      <c r="G78" s="27">
        <f>'20190610'!G78-CSB_updates_20190423!G78</f>
        <v>0</v>
      </c>
      <c r="H78" s="27">
        <f>'20190610'!H78-CSB_updates_20190423!H78</f>
        <v>0</v>
      </c>
      <c r="I78" s="27">
        <f>'20190610'!I78-CSB_updates_20190423!I78</f>
        <v>0</v>
      </c>
      <c r="J78" s="27">
        <f>'20190610'!J78-CSB_updates_20190423!J78</f>
        <v>0</v>
      </c>
      <c r="K78" s="27">
        <f>'20190610'!K78-CSB_updates_20190423!K78</f>
        <v>0</v>
      </c>
      <c r="L78" s="37">
        <f>'20190610'!L78-CSB_updates_20190423!L78</f>
        <v>0</v>
      </c>
      <c r="M78" s="37">
        <f>'20190610'!M78-CSB_updates_20190423!M78</f>
        <v>0</v>
      </c>
      <c r="N78" s="37">
        <f>'20190610'!N78-CSB_updates_20190423!N78</f>
        <v>0</v>
      </c>
      <c r="O78" s="37">
        <f>'20190610'!O78-CSB_updates_20190423!O78</f>
        <v>0</v>
      </c>
      <c r="P78" s="37">
        <f>'20190610'!P78-CSB_updates_20190423!P78</f>
        <v>-2</v>
      </c>
      <c r="Q78" s="37">
        <f>'20190610'!Q78-CSB_updates_20190423!Q78</f>
        <v>-2</v>
      </c>
      <c r="R78" s="37">
        <f>'20190610'!R78-CSB_updates_20190423!R78</f>
        <v>-2</v>
      </c>
      <c r="S78" s="37">
        <f>'20190610'!S78-CSB_updates_20190423!S78</f>
        <v>-2</v>
      </c>
      <c r="T78" s="42"/>
    </row>
    <row r="79" spans="1:20" ht="16.5" x14ac:dyDescent="0.3">
      <c r="A79" s="12">
        <f t="shared" si="7"/>
        <v>65</v>
      </c>
      <c r="B79" s="1" t="s">
        <v>19</v>
      </c>
      <c r="C79" s="1" t="s">
        <v>132</v>
      </c>
      <c r="D79" s="33" t="s">
        <v>134</v>
      </c>
      <c r="E79" s="27">
        <f>'20190610'!E79-CSB_updates_20190423!E79</f>
        <v>0</v>
      </c>
      <c r="F79" s="27">
        <f>'20190610'!F79-CSB_updates_20190423!F79</f>
        <v>0</v>
      </c>
      <c r="G79" s="27">
        <f>'20190610'!G79-CSB_updates_20190423!G79</f>
        <v>0</v>
      </c>
      <c r="H79" s="27">
        <f>'20190610'!H79-CSB_updates_20190423!H79</f>
        <v>0</v>
      </c>
      <c r="I79" s="27">
        <f>'20190610'!I79-CSB_updates_20190423!I79</f>
        <v>0</v>
      </c>
      <c r="J79" s="27">
        <f>'20190610'!J79-CSB_updates_20190423!J79</f>
        <v>0</v>
      </c>
      <c r="K79" s="27">
        <f>'20190610'!K79-CSB_updates_20190423!K79</f>
        <v>0</v>
      </c>
      <c r="L79" s="37">
        <f>'20190610'!L79-CSB_updates_20190423!L79</f>
        <v>-3.4088225341264433E-3</v>
      </c>
      <c r="M79" s="37">
        <f>'20190610'!M79-CSB_updates_20190423!M79</f>
        <v>-0.19246964211944828</v>
      </c>
      <c r="N79" s="37">
        <f>'20190610'!N79-CSB_updates_20190423!N79</f>
        <v>-0.2806246462013462</v>
      </c>
      <c r="O79" s="37">
        <f>'20190610'!O79-CSB_updates_20190423!O79</f>
        <v>-0.41437780978567673</v>
      </c>
      <c r="P79" s="37">
        <f>'20190610'!P79-CSB_updates_20190423!P79</f>
        <v>-0.44035829309569863</v>
      </c>
      <c r="Q79" s="37">
        <f>'20190610'!Q79-CSB_updates_20190423!Q79</f>
        <v>-0.43971637138565711</v>
      </c>
      <c r="R79" s="37">
        <f>'20190610'!R79-CSB_updates_20190423!R79</f>
        <v>-0.34199336023378635</v>
      </c>
      <c r="S79" s="37">
        <f>'20190610'!S79-CSB_updates_20190423!S79</f>
        <v>-0.19600113530226793</v>
      </c>
      <c r="T79" s="42"/>
    </row>
    <row r="80" spans="1:20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6">
        <f>'20190610'!E80-CSB_updates_20190423!E80</f>
        <v>0</v>
      </c>
      <c r="F80" s="26">
        <f>'20190610'!F80-CSB_updates_20190423!F80</f>
        <v>0</v>
      </c>
      <c r="G80" s="26">
        <f>'20190610'!G80-CSB_updates_20190423!G80</f>
        <v>0</v>
      </c>
      <c r="H80" s="26">
        <f>'20190610'!H80-CSB_updates_20190423!H80</f>
        <v>0</v>
      </c>
      <c r="I80" s="26">
        <f>'20190610'!I80-CSB_updates_20190423!I80</f>
        <v>0</v>
      </c>
      <c r="J80" s="26">
        <f>'20190610'!J80-CSB_updates_20190423!J80</f>
        <v>0</v>
      </c>
      <c r="K80" s="26">
        <f>'20190610'!K80-CSB_updates_20190423!K80</f>
        <v>0</v>
      </c>
      <c r="L80" s="36">
        <f>'20190610'!L80-CSB_updates_20190423!L80</f>
        <v>-0.82749096114639542</v>
      </c>
      <c r="M80" s="36">
        <f>'20190610'!M80-CSB_updates_20190423!M80</f>
        <v>-48.31051242218382</v>
      </c>
      <c r="N80" s="36">
        <f>'20190610'!N80-CSB_updates_20190423!N80</f>
        <v>-72.691714687134663</v>
      </c>
      <c r="O80" s="36">
        <f>'20190610'!O80-CSB_updates_20190423!O80</f>
        <v>-110.7733501497496</v>
      </c>
      <c r="P80" s="36">
        <f>'20190610'!P80-CSB_updates_20190423!P80</f>
        <v>-121.25012755918215</v>
      </c>
      <c r="Q80" s="36">
        <f>'20190610'!Q80-CSB_updates_20190423!Q80</f>
        <v>-124.58450606706174</v>
      </c>
      <c r="R80" s="36">
        <f>'20190610'!R80-CSB_updates_20190423!R80</f>
        <v>-99.706724284125812</v>
      </c>
      <c r="S80" s="36">
        <f>'20190610'!S80-CSB_updates_20190423!S80</f>
        <v>-58.800461642778828</v>
      </c>
      <c r="T80" s="42"/>
    </row>
    <row r="81" spans="1:18" x14ac:dyDescent="0.25">
      <c r="A81" s="21"/>
      <c r="E81" s="17"/>
      <c r="F81" s="17"/>
      <c r="G81" s="17"/>
      <c r="H81" s="17"/>
      <c r="I81" s="17"/>
      <c r="J81" s="17"/>
      <c r="K81" s="17"/>
      <c r="L81" s="17"/>
      <c r="M81" s="55"/>
      <c r="N81" s="55"/>
      <c r="O81" s="17"/>
      <c r="P81" s="17"/>
      <c r="Q81" s="17"/>
      <c r="R81" s="17"/>
    </row>
    <row r="82" spans="1:18" x14ac:dyDescent="0.25">
      <c r="A82" s="22"/>
      <c r="L82" s="20"/>
      <c r="M82" s="20"/>
    </row>
    <row r="83" spans="1:18" x14ac:dyDescent="0.25">
      <c r="A83" s="22"/>
      <c r="L83" s="20"/>
      <c r="M83" s="20"/>
    </row>
    <row r="84" spans="1:18" x14ac:dyDescent="0.25">
      <c r="A84" s="21"/>
    </row>
    <row r="85" spans="1:18" x14ac:dyDescent="0.25">
      <c r="A85" s="22"/>
    </row>
    <row r="86" spans="1:18" x14ac:dyDescent="0.25">
      <c r="A86" s="21"/>
    </row>
    <row r="87" spans="1:18" x14ac:dyDescent="0.25">
      <c r="A87" s="21"/>
    </row>
    <row r="88" spans="1:18" x14ac:dyDescent="0.25">
      <c r="A88" s="21"/>
    </row>
    <row r="89" spans="1:18" x14ac:dyDescent="0.25">
      <c r="A89" s="21"/>
    </row>
    <row r="90" spans="1:18" x14ac:dyDescent="0.25">
      <c r="A90" s="22"/>
    </row>
    <row r="91" spans="1:18" x14ac:dyDescent="0.25">
      <c r="A91" s="22"/>
    </row>
    <row r="92" spans="1:18" x14ac:dyDescent="0.25">
      <c r="A92" s="21"/>
    </row>
    <row r="93" spans="1:18" x14ac:dyDescent="0.25">
      <c r="A93" s="22"/>
    </row>
    <row r="94" spans="1:18" x14ac:dyDescent="0.25">
      <c r="A94" s="22"/>
    </row>
    <row r="95" spans="1:18" x14ac:dyDescent="0.25">
      <c r="A95" s="21"/>
    </row>
    <row r="96" spans="1:18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Z118"/>
  <sheetViews>
    <sheetView showGridLines="0" zoomScale="85" zoomScaleNormal="85" zoomScaleSheetLayoutView="40" zoomScalePageLayoutView="70" workbookViewId="0">
      <selection activeCell="U13" sqref="U13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28" customWidth="1"/>
    <col min="15" max="16384" width="9.140625" style="1"/>
  </cols>
  <sheetData>
    <row r="1" spans="1:19" ht="20.25" x14ac:dyDescent="0.3">
      <c r="A1" s="2" t="s">
        <v>21</v>
      </c>
      <c r="E1" s="4" t="s">
        <v>139</v>
      </c>
      <c r="F1" s="4" t="s">
        <v>136</v>
      </c>
      <c r="G1" s="4" t="s">
        <v>135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</row>
    <row r="2" spans="1:19" ht="6.75" customHeight="1" x14ac:dyDescent="0.25"/>
    <row r="3" spans="1:19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9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41">
        <v>1</v>
      </c>
      <c r="B5" s="1" t="s">
        <v>40</v>
      </c>
      <c r="C5" s="1" t="s">
        <v>41</v>
      </c>
      <c r="D5" s="3" t="s">
        <v>133</v>
      </c>
      <c r="E5" s="32">
        <v>19852.409</v>
      </c>
      <c r="F5" s="32">
        <v>20334.793000000001</v>
      </c>
      <c r="G5" s="32">
        <v>20712.663</v>
      </c>
      <c r="H5" s="32">
        <v>21328.182000000001</v>
      </c>
      <c r="I5" s="32">
        <v>21768.476999999999</v>
      </c>
      <c r="J5" s="32">
        <v>22777.768</v>
      </c>
      <c r="K5" s="32">
        <v>23864.203000000001</v>
      </c>
      <c r="L5" s="36">
        <f t="shared" ref="L5" si="0">K5*(L7/100+1)</f>
        <v>24620.374507041077</v>
      </c>
      <c r="M5" s="36">
        <f t="shared" ref="M5:M6" si="1">L5*(M7/100+1)</f>
        <v>25357.683384633368</v>
      </c>
      <c r="N5" s="36">
        <f t="shared" ref="N5:N6" si="2">M5*(N7/100+1)</f>
        <v>26089.796284769458</v>
      </c>
      <c r="O5" s="36">
        <f t="shared" ref="O5:O6" si="3">N5*(O7/100+1)</f>
        <v>26855.016191702667</v>
      </c>
      <c r="P5" s="36">
        <f t="shared" ref="P5" si="4">O5*(P7/100+1)</f>
        <v>27606.956645070342</v>
      </c>
      <c r="Q5" s="36">
        <f t="shared" ref="Q5" si="5">P5*(Q7/100+1)</f>
        <v>28366.147952809781</v>
      </c>
      <c r="R5" s="36">
        <f t="shared" ref="R5" si="6">Q5*(R7/100+1)</f>
        <v>29132.033947535641</v>
      </c>
      <c r="S5" s="36">
        <f t="shared" ref="S5" si="7">R5*(S7/100+1)</f>
        <v>29904.032847145336</v>
      </c>
    </row>
    <row r="6" spans="1:19" x14ac:dyDescent="0.25">
      <c r="A6" s="41">
        <v>2</v>
      </c>
      <c r="B6" s="1" t="s">
        <v>42</v>
      </c>
      <c r="C6" s="1" t="s">
        <v>43</v>
      </c>
      <c r="D6" s="3" t="s">
        <v>133</v>
      </c>
      <c r="E6" s="32">
        <v>21885.613999999994</v>
      </c>
      <c r="F6" s="32">
        <v>22786.587</v>
      </c>
      <c r="G6" s="32">
        <v>23618.164000000008</v>
      </c>
      <c r="H6" s="32">
        <v>24320.323999999993</v>
      </c>
      <c r="I6" s="32">
        <v>25037.680999999997</v>
      </c>
      <c r="J6" s="32">
        <v>27033.055999999997</v>
      </c>
      <c r="K6" s="32">
        <v>29523.664000000004</v>
      </c>
      <c r="L6" s="36">
        <f>K6*(L8/100+1)</f>
        <v>31399.058662009906</v>
      </c>
      <c r="M6" s="36">
        <f t="shared" si="1"/>
        <v>33242.878403577437</v>
      </c>
      <c r="N6" s="36">
        <f t="shared" si="2"/>
        <v>35068.507648449682</v>
      </c>
      <c r="O6" s="36">
        <f t="shared" si="3"/>
        <v>36986.785592001797</v>
      </c>
    </row>
    <row r="7" spans="1:19" x14ac:dyDescent="0.25">
      <c r="A7" s="41">
        <v>3</v>
      </c>
      <c r="B7" s="1" t="s">
        <v>44</v>
      </c>
      <c r="C7" s="1" t="s">
        <v>45</v>
      </c>
      <c r="D7" s="3" t="s">
        <v>46</v>
      </c>
      <c r="E7" s="30">
        <v>4.0346283749703531</v>
      </c>
      <c r="F7" s="30">
        <v>2.429851208485573</v>
      </c>
      <c r="G7" s="30">
        <v>1.8582436516565508</v>
      </c>
      <c r="H7" s="30">
        <v>2.9717038316125866</v>
      </c>
      <c r="I7" s="30">
        <v>2.0643812960710761</v>
      </c>
      <c r="J7" s="30">
        <v>4.6364796214269006</v>
      </c>
      <c r="K7" s="30">
        <v>4.7525277921782703</v>
      </c>
      <c r="L7" s="37">
        <v>3.1686434574876614</v>
      </c>
      <c r="M7" s="37">
        <v>2.9947102444823912</v>
      </c>
      <c r="N7" s="37">
        <v>2.8871442593204222</v>
      </c>
      <c r="O7" s="37">
        <v>2.933023694707515</v>
      </c>
      <c r="P7" s="43">
        <v>2.8</v>
      </c>
      <c r="Q7" s="44">
        <v>2.75</v>
      </c>
      <c r="R7" s="43">
        <v>2.7</v>
      </c>
      <c r="S7" s="44">
        <v>2.65</v>
      </c>
    </row>
    <row r="8" spans="1:19" x14ac:dyDescent="0.25">
      <c r="A8" s="41">
        <v>4</v>
      </c>
      <c r="B8" s="1" t="s">
        <v>47</v>
      </c>
      <c r="C8" s="1" t="s">
        <v>48</v>
      </c>
      <c r="D8" s="3" t="s">
        <v>46</v>
      </c>
      <c r="E8" s="30">
        <v>7.796234817706079</v>
      </c>
      <c r="F8" s="30">
        <v>4.1167455533459361</v>
      </c>
      <c r="G8" s="30">
        <v>3.6494099072665023</v>
      </c>
      <c r="H8" s="30">
        <v>2.9729660612061224</v>
      </c>
      <c r="I8" s="30">
        <v>2.9496194211886575</v>
      </c>
      <c r="J8" s="30">
        <v>7.9694880688031731</v>
      </c>
      <c r="K8" s="30">
        <v>8.8431101860039263</v>
      </c>
      <c r="L8" s="37">
        <v>6.352174520106658</v>
      </c>
      <c r="M8" s="37">
        <v>5.8722134361256906</v>
      </c>
      <c r="N8" s="37">
        <v>5.4917905203894151</v>
      </c>
      <c r="O8" s="37">
        <v>5.4700871870061434</v>
      </c>
    </row>
    <row r="9" spans="1:19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</row>
    <row r="10" spans="1:19" x14ac:dyDescent="0.25">
      <c r="A10" s="41">
        <f>A8+1</f>
        <v>5</v>
      </c>
      <c r="B10" s="1" t="s">
        <v>2</v>
      </c>
      <c r="C10" s="1" t="s">
        <v>3</v>
      </c>
      <c r="D10" s="3" t="s">
        <v>133</v>
      </c>
      <c r="E10" s="32">
        <v>12153.052</v>
      </c>
      <c r="F10" s="32">
        <v>12766.031000000001</v>
      </c>
      <c r="G10" s="32">
        <v>12942.432000000001</v>
      </c>
      <c r="H10" s="32">
        <v>13266.218000000001</v>
      </c>
      <c r="I10" s="32">
        <v>13453.897999999999</v>
      </c>
      <c r="J10" s="32">
        <v>14010.228999999999</v>
      </c>
      <c r="K10" s="32">
        <v>14638.928</v>
      </c>
      <c r="L10" s="36">
        <v>15261.889343488869</v>
      </c>
      <c r="M10" s="36">
        <v>15814.59883130132</v>
      </c>
      <c r="N10" s="36">
        <v>16387.64656660238</v>
      </c>
      <c r="O10" s="36">
        <v>16981.458894823983</v>
      </c>
    </row>
    <row r="11" spans="1:19" x14ac:dyDescent="0.25">
      <c r="A11" s="41">
        <f>A10+1</f>
        <v>6</v>
      </c>
      <c r="B11" s="1" t="s">
        <v>51</v>
      </c>
      <c r="C11" s="1" t="s">
        <v>4</v>
      </c>
      <c r="D11" s="3" t="s">
        <v>133</v>
      </c>
      <c r="E11" s="32">
        <v>3404.4140000000002</v>
      </c>
      <c r="F11" s="32">
        <v>3460.2170000000001</v>
      </c>
      <c r="G11" s="32">
        <v>3524.556</v>
      </c>
      <c r="H11" s="32">
        <v>3590.4360000000001</v>
      </c>
      <c r="I11" s="32">
        <v>3730.5659999999998</v>
      </c>
      <c r="J11" s="32">
        <v>3884.616</v>
      </c>
      <c r="K11" s="32">
        <v>4040.864</v>
      </c>
      <c r="L11" s="36">
        <v>4184.5984476633366</v>
      </c>
      <c r="M11" s="36">
        <v>4309.3947540657928</v>
      </c>
      <c r="N11" s="36">
        <v>4437.9446575343472</v>
      </c>
      <c r="O11" s="36">
        <v>4570.3292242502603</v>
      </c>
    </row>
    <row r="12" spans="1:19" x14ac:dyDescent="0.25">
      <c r="A12" s="41">
        <f t="shared" ref="A12:A16" si="8">A11+1</f>
        <v>7</v>
      </c>
      <c r="B12" s="1" t="s">
        <v>52</v>
      </c>
      <c r="C12" s="1" t="s">
        <v>5</v>
      </c>
      <c r="D12" s="3" t="s">
        <v>133</v>
      </c>
      <c r="E12" s="32">
        <v>5173.5819999999985</v>
      </c>
      <c r="F12" s="32">
        <v>4906.1419999999989</v>
      </c>
      <c r="G12" s="32">
        <v>4479.786000000001</v>
      </c>
      <c r="H12" s="32">
        <v>4585.3769999999977</v>
      </c>
      <c r="I12" s="32">
        <v>4705.9309999999987</v>
      </c>
      <c r="J12" s="32">
        <v>5377.7370000000019</v>
      </c>
      <c r="K12" s="32">
        <v>6178.9850000000033</v>
      </c>
      <c r="L12" s="36">
        <v>6589.8120678340792</v>
      </c>
      <c r="M12" s="36">
        <v>6893.4385408049175</v>
      </c>
      <c r="N12" s="36">
        <v>7167.2885464515675</v>
      </c>
      <c r="O12" s="36">
        <v>7466.334179788144</v>
      </c>
    </row>
    <row r="13" spans="1:19" x14ac:dyDescent="0.25">
      <c r="A13" s="41">
        <f t="shared" si="8"/>
        <v>8</v>
      </c>
      <c r="B13" s="1" t="s">
        <v>53</v>
      </c>
      <c r="C13" s="1" t="s">
        <v>6</v>
      </c>
      <c r="D13" s="3" t="s">
        <v>133</v>
      </c>
      <c r="E13" s="32">
        <v>4934.6409999999996</v>
      </c>
      <c r="F13" s="32">
        <v>4637.0050000000001</v>
      </c>
      <c r="G13" s="32">
        <v>4639.71</v>
      </c>
      <c r="H13" s="32">
        <v>4617.2179999999998</v>
      </c>
      <c r="I13" s="32">
        <v>4231.1980000000003</v>
      </c>
      <c r="J13" s="32">
        <v>4785.424</v>
      </c>
      <c r="K13" s="32">
        <v>5569.96</v>
      </c>
      <c r="L13" s="36">
        <v>5996.5988208426033</v>
      </c>
      <c r="M13" s="36">
        <v>6357.4716926608144</v>
      </c>
      <c r="N13" s="36">
        <v>6678.4014619013387</v>
      </c>
      <c r="O13" s="36">
        <v>7015.5319980133345</v>
      </c>
    </row>
    <row r="14" spans="1:19" x14ac:dyDescent="0.25">
      <c r="A14" s="41">
        <f t="shared" si="8"/>
        <v>9</v>
      </c>
      <c r="B14" s="1" t="s">
        <v>54</v>
      </c>
      <c r="C14" s="1" t="s">
        <v>7</v>
      </c>
      <c r="D14" s="3" t="s">
        <v>133</v>
      </c>
      <c r="E14" s="32">
        <v>238.94099999999889</v>
      </c>
      <c r="F14" s="32">
        <v>269.13699999999881</v>
      </c>
      <c r="G14" s="32">
        <v>-159.92399999999907</v>
      </c>
      <c r="H14" s="32">
        <v>-31.841000000002168</v>
      </c>
      <c r="I14" s="32">
        <v>474.73299999999836</v>
      </c>
      <c r="J14" s="32">
        <v>592.31300000000192</v>
      </c>
      <c r="K14" s="32">
        <v>609.02500000000327</v>
      </c>
      <c r="L14" s="36">
        <v>593.21324699147613</v>
      </c>
      <c r="M14" s="36">
        <v>535.96684814410276</v>
      </c>
      <c r="N14" s="36">
        <v>488.88708455022839</v>
      </c>
      <c r="O14" s="36">
        <v>450.80218177480918</v>
      </c>
    </row>
    <row r="15" spans="1:19" x14ac:dyDescent="0.25">
      <c r="A15" s="41">
        <f t="shared" si="8"/>
        <v>10</v>
      </c>
      <c r="B15" s="1" t="s">
        <v>8</v>
      </c>
      <c r="C15" s="1" t="s">
        <v>9</v>
      </c>
      <c r="D15" s="3" t="s">
        <v>133</v>
      </c>
      <c r="E15" s="32">
        <v>11839.004000000001</v>
      </c>
      <c r="F15" s="32">
        <v>11966.596</v>
      </c>
      <c r="G15" s="32">
        <v>12682.316999999999</v>
      </c>
      <c r="H15" s="32">
        <v>13077.263000000001</v>
      </c>
      <c r="I15" s="32">
        <v>13652.894</v>
      </c>
      <c r="J15" s="32">
        <v>14504.56</v>
      </c>
      <c r="K15" s="32">
        <v>14770.522999999999</v>
      </c>
      <c r="L15" s="36">
        <v>15248.642649688572</v>
      </c>
      <c r="M15" s="36">
        <v>15879.00529405316</v>
      </c>
      <c r="N15" s="36">
        <v>16507.39642876948</v>
      </c>
      <c r="O15" s="36">
        <v>17151.184889491487</v>
      </c>
    </row>
    <row r="16" spans="1:19" x14ac:dyDescent="0.25">
      <c r="A16" s="41">
        <f t="shared" si="8"/>
        <v>11</v>
      </c>
      <c r="B16" s="1" t="s">
        <v>10</v>
      </c>
      <c r="C16" s="1" t="s">
        <v>11</v>
      </c>
      <c r="D16" s="3" t="s">
        <v>133</v>
      </c>
      <c r="E16" s="32">
        <v>12717.643</v>
      </c>
      <c r="F16" s="32">
        <v>12764.192999999999</v>
      </c>
      <c r="G16" s="32">
        <v>12916.428</v>
      </c>
      <c r="H16" s="32">
        <v>13191.111999999999</v>
      </c>
      <c r="I16" s="32">
        <v>13774.812</v>
      </c>
      <c r="J16" s="32">
        <v>14999.374</v>
      </c>
      <c r="K16" s="32">
        <v>15765.097</v>
      </c>
      <c r="L16" s="36">
        <v>16661.077866529926</v>
      </c>
      <c r="M16" s="36">
        <v>17532.590231435355</v>
      </c>
      <c r="N16" s="36">
        <v>18401.605776463828</v>
      </c>
      <c r="O16" s="36">
        <v>19303.284459510556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</row>
    <row r="18" spans="1:15" x14ac:dyDescent="0.25">
      <c r="A18" s="41">
        <f>A16+1</f>
        <v>12</v>
      </c>
      <c r="B18" s="1" t="s">
        <v>2</v>
      </c>
      <c r="C18" s="1" t="s">
        <v>3</v>
      </c>
      <c r="D18" s="3" t="s">
        <v>46</v>
      </c>
      <c r="E18" s="30">
        <v>3.1551785749147188</v>
      </c>
      <c r="F18" s="30">
        <v>5.0438276739044774</v>
      </c>
      <c r="G18" s="30">
        <v>1.3817998718630653</v>
      </c>
      <c r="H18" s="30">
        <v>2.5017400130052936</v>
      </c>
      <c r="I18" s="30">
        <v>1.4147212114258734</v>
      </c>
      <c r="J18" s="30">
        <v>4.1350915548787448</v>
      </c>
      <c r="K18" s="30">
        <v>4.487428435323948</v>
      </c>
      <c r="L18" s="37">
        <v>4.2555120394667467</v>
      </c>
      <c r="M18" s="37">
        <v>3.6215010826837979</v>
      </c>
      <c r="N18" s="37">
        <v>3.6235363376201812</v>
      </c>
      <c r="O18" s="37">
        <v>3.6235363376201812</v>
      </c>
    </row>
    <row r="19" spans="1:15" x14ac:dyDescent="0.25">
      <c r="A19" s="41">
        <f>A18+1</f>
        <v>13</v>
      </c>
      <c r="B19" s="1" t="s">
        <v>51</v>
      </c>
      <c r="C19" s="1" t="s">
        <v>4</v>
      </c>
      <c r="D19" s="3" t="s">
        <v>46</v>
      </c>
      <c r="E19" s="30">
        <v>0.28783586374179215</v>
      </c>
      <c r="F19" s="30">
        <v>1.639136720739609</v>
      </c>
      <c r="G19" s="30">
        <v>1.8593920554693444</v>
      </c>
      <c r="H19" s="30">
        <v>1.8691716062959385</v>
      </c>
      <c r="I19" s="30">
        <v>3.9028686209696906</v>
      </c>
      <c r="J19" s="30">
        <v>4.12940020361523</v>
      </c>
      <c r="K19" s="30">
        <v>4.0222251053900759</v>
      </c>
      <c r="L19" s="37">
        <v>3.5570226482093181</v>
      </c>
      <c r="M19" s="37">
        <v>2.9822767456251897</v>
      </c>
      <c r="N19" s="37">
        <v>2.9830152679160227</v>
      </c>
      <c r="O19" s="37">
        <v>2.9830152679160227</v>
      </c>
    </row>
    <row r="20" spans="1:15" x14ac:dyDescent="0.25">
      <c r="A20" s="41">
        <f t="shared" ref="A20:A24" si="9">A19+1</f>
        <v>14</v>
      </c>
      <c r="B20" s="1" t="s">
        <v>52</v>
      </c>
      <c r="C20" s="1" t="s">
        <v>5</v>
      </c>
      <c r="D20" s="3" t="s">
        <v>46</v>
      </c>
      <c r="E20" s="30">
        <v>-0.32356037404615012</v>
      </c>
      <c r="F20" s="30">
        <v>-5.1693391541875577</v>
      </c>
      <c r="G20" s="30">
        <v>-8.6902498949275824</v>
      </c>
      <c r="H20" s="30">
        <v>2.3570545557309419</v>
      </c>
      <c r="I20" s="30">
        <v>2.6290968005466375</v>
      </c>
      <c r="J20" s="30">
        <v>14.275729924641967</v>
      </c>
      <c r="K20" s="30">
        <v>14.899352645917819</v>
      </c>
      <c r="L20" s="37">
        <v>6.6487791738299329</v>
      </c>
      <c r="M20" s="37">
        <v>4.6075133834678983</v>
      </c>
      <c r="N20" s="37">
        <v>3.9726183678236326</v>
      </c>
      <c r="O20" s="37">
        <v>4.1723677147703198</v>
      </c>
    </row>
    <row r="21" spans="1:15" x14ac:dyDescent="0.25">
      <c r="A21" s="41">
        <f t="shared" si="9"/>
        <v>15</v>
      </c>
      <c r="B21" s="1" t="s">
        <v>53</v>
      </c>
      <c r="C21" s="1" t="s">
        <v>6</v>
      </c>
      <c r="D21" s="3" t="s">
        <v>46</v>
      </c>
      <c r="E21" s="30">
        <v>14.380228466500355</v>
      </c>
      <c r="F21" s="30">
        <v>-6.0315633903256449</v>
      </c>
      <c r="G21" s="30">
        <v>5.8335067570558508E-2</v>
      </c>
      <c r="H21" s="30">
        <v>-0.48477167754019668</v>
      </c>
      <c r="I21" s="30">
        <v>-8.3604456189852794</v>
      </c>
      <c r="J21" s="30">
        <v>13.098559793231136</v>
      </c>
      <c r="K21" s="30">
        <v>16.394283975672796</v>
      </c>
      <c r="L21" s="37">
        <v>7.6596388635215229</v>
      </c>
      <c r="M21" s="37">
        <v>6.0179592232168622</v>
      </c>
      <c r="N21" s="37">
        <v>5.048072327416131</v>
      </c>
      <c r="O21" s="37">
        <v>5.048072327416131</v>
      </c>
    </row>
    <row r="22" spans="1:15" x14ac:dyDescent="0.25">
      <c r="A22" s="41">
        <f t="shared" si="9"/>
        <v>16</v>
      </c>
      <c r="B22" s="1" t="s">
        <v>54</v>
      </c>
      <c r="C22" s="1" t="s">
        <v>57</v>
      </c>
      <c r="D22" s="3" t="s">
        <v>58</v>
      </c>
      <c r="E22" s="30" t="s">
        <v>58</v>
      </c>
      <c r="F22" s="30" t="s">
        <v>58</v>
      </c>
      <c r="G22" s="30" t="s">
        <v>58</v>
      </c>
      <c r="H22" s="30" t="s">
        <v>58</v>
      </c>
      <c r="I22" s="30" t="s">
        <v>58</v>
      </c>
      <c r="J22" s="30" t="s">
        <v>58</v>
      </c>
      <c r="K22" s="30" t="s">
        <v>58</v>
      </c>
      <c r="L22" s="37" t="s">
        <v>58</v>
      </c>
      <c r="M22" s="37" t="s">
        <v>58</v>
      </c>
      <c r="N22" s="37" t="s">
        <v>58</v>
      </c>
      <c r="O22" s="37" t="s">
        <v>58</v>
      </c>
    </row>
    <row r="23" spans="1:15" x14ac:dyDescent="0.25">
      <c r="A23" s="41">
        <f t="shared" si="9"/>
        <v>17</v>
      </c>
      <c r="B23" s="1" t="s">
        <v>8</v>
      </c>
      <c r="C23" s="1" t="s">
        <v>9</v>
      </c>
      <c r="D23" s="3" t="s">
        <v>46</v>
      </c>
      <c r="E23" s="30">
        <v>9.7791093735786649</v>
      </c>
      <c r="F23" s="30">
        <v>1.0777257951766872</v>
      </c>
      <c r="G23" s="30">
        <v>5.9809907512545779</v>
      </c>
      <c r="H23" s="30">
        <v>3.1141470442664465</v>
      </c>
      <c r="I23" s="30">
        <v>4.4017696975276799</v>
      </c>
      <c r="J23" s="30">
        <v>6.2379888102844561</v>
      </c>
      <c r="K23" s="30">
        <v>1.8336509346026375</v>
      </c>
      <c r="L23" s="37">
        <v>3.2369852420836676</v>
      </c>
      <c r="M23" s="37">
        <v>4.1338934805286609</v>
      </c>
      <c r="N23" s="37">
        <v>3.9573708999999901</v>
      </c>
      <c r="O23" s="37">
        <v>3.8999999999999924</v>
      </c>
    </row>
    <row r="24" spans="1:15" x14ac:dyDescent="0.25">
      <c r="A24" s="41">
        <f t="shared" si="9"/>
        <v>18</v>
      </c>
      <c r="B24" s="1" t="s">
        <v>10</v>
      </c>
      <c r="C24" s="1" t="s">
        <v>11</v>
      </c>
      <c r="D24" s="3" t="s">
        <v>46</v>
      </c>
      <c r="E24" s="30">
        <v>5.3811348552625926</v>
      </c>
      <c r="F24" s="30">
        <v>0.36602694382912304</v>
      </c>
      <c r="G24" s="30">
        <v>1.19267234520819</v>
      </c>
      <c r="H24" s="30">
        <v>2.1266251009954162</v>
      </c>
      <c r="I24" s="30">
        <v>4.4249491627392779</v>
      </c>
      <c r="J24" s="30">
        <v>8.8898636148355479</v>
      </c>
      <c r="K24" s="30">
        <v>5.1050330500459484</v>
      </c>
      <c r="L24" s="37">
        <v>5.6833197190599316</v>
      </c>
      <c r="M24" s="37">
        <v>5.2308282326450906</v>
      </c>
      <c r="N24" s="37">
        <v>4.9565724947495671</v>
      </c>
      <c r="O24" s="37">
        <v>4.8999999999999932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</row>
    <row r="26" spans="1:15" x14ac:dyDescent="0.25">
      <c r="A26" s="41">
        <f>A24+1</f>
        <v>19</v>
      </c>
      <c r="B26" s="1" t="s">
        <v>2</v>
      </c>
      <c r="C26" s="1" t="s">
        <v>3</v>
      </c>
      <c r="D26" s="3" t="s">
        <v>133</v>
      </c>
      <c r="E26" s="32">
        <v>13331.181</v>
      </c>
      <c r="F26" s="32">
        <v>14039.43</v>
      </c>
      <c r="G26" s="32">
        <v>14468.681</v>
      </c>
      <c r="H26" s="32">
        <v>14678.594999999999</v>
      </c>
      <c r="I26" s="32">
        <v>15045.034</v>
      </c>
      <c r="J26" s="32">
        <v>16151.556</v>
      </c>
      <c r="K26" s="32">
        <v>17346.112000000001</v>
      </c>
      <c r="L26" s="36">
        <v>18536.384831652871</v>
      </c>
      <c r="M26" s="36">
        <v>19630.24917362009</v>
      </c>
      <c r="N26" s="36">
        <v>20768.73111168902</v>
      </c>
      <c r="O26" s="36">
        <v>21951.719502991375</v>
      </c>
    </row>
    <row r="27" spans="1:15" x14ac:dyDescent="0.25">
      <c r="A27" s="41">
        <f>A26+1</f>
        <v>20</v>
      </c>
      <c r="B27" s="1" t="s">
        <v>51</v>
      </c>
      <c r="C27" s="1" t="s">
        <v>4</v>
      </c>
      <c r="D27" s="3" t="s">
        <v>133</v>
      </c>
      <c r="E27" s="32">
        <v>3799.1370000000002</v>
      </c>
      <c r="F27" s="32">
        <v>4021.8020000000001</v>
      </c>
      <c r="G27" s="32">
        <v>4135.5950000000003</v>
      </c>
      <c r="H27" s="32">
        <v>4358.3909999999996</v>
      </c>
      <c r="I27" s="32">
        <v>4514.4110000000001</v>
      </c>
      <c r="J27" s="32">
        <v>4853.2749999999996</v>
      </c>
      <c r="K27" s="32">
        <v>5226.78</v>
      </c>
      <c r="L27" s="36">
        <v>5583.1636356951212</v>
      </c>
      <c r="M27" s="36">
        <v>5899.6297314463291</v>
      </c>
      <c r="N27" s="36">
        <v>6215.9716005924693</v>
      </c>
      <c r="O27" s="36">
        <v>6549.2759203889382</v>
      </c>
    </row>
    <row r="28" spans="1:15" x14ac:dyDescent="0.25">
      <c r="A28" s="41">
        <f t="shared" ref="A28:A32" si="10">A27+1</f>
        <v>21</v>
      </c>
      <c r="B28" s="1" t="s">
        <v>52</v>
      </c>
      <c r="C28" s="1" t="s">
        <v>5</v>
      </c>
      <c r="D28" s="3" t="s">
        <v>133</v>
      </c>
      <c r="E28" s="32">
        <v>5728.5130000000008</v>
      </c>
      <c r="F28" s="32">
        <v>5534.2219999999998</v>
      </c>
      <c r="G28" s="32">
        <v>5355.2750000000005</v>
      </c>
      <c r="H28" s="32">
        <v>5405.6229999999996</v>
      </c>
      <c r="I28" s="32">
        <v>5189.2389999999996</v>
      </c>
      <c r="J28" s="32">
        <v>6003.6810000000005</v>
      </c>
      <c r="K28" s="32">
        <v>7133.3440000000001</v>
      </c>
      <c r="L28" s="36">
        <v>7899.6461128126693</v>
      </c>
      <c r="M28" s="36">
        <v>8596.4273009688841</v>
      </c>
      <c r="N28" s="36">
        <v>9224.7396453780329</v>
      </c>
      <c r="O28" s="36">
        <v>9894.8307454692276</v>
      </c>
    </row>
    <row r="29" spans="1:15" x14ac:dyDescent="0.25">
      <c r="A29" s="41">
        <f t="shared" si="10"/>
        <v>22</v>
      </c>
      <c r="B29" s="1" t="s">
        <v>53</v>
      </c>
      <c r="C29" s="1" t="s">
        <v>6</v>
      </c>
      <c r="D29" s="3" t="s">
        <v>133</v>
      </c>
      <c r="E29" s="32">
        <v>5551.2340000000004</v>
      </c>
      <c r="F29" s="32">
        <v>5291.0259999999998</v>
      </c>
      <c r="G29" s="32">
        <v>5337.31</v>
      </c>
      <c r="H29" s="32">
        <v>5384.46</v>
      </c>
      <c r="I29" s="32">
        <v>4915.1469999999999</v>
      </c>
      <c r="J29" s="32">
        <v>5650.6850000000004</v>
      </c>
      <c r="K29" s="32">
        <v>6731.5259999999998</v>
      </c>
      <c r="L29" s="36">
        <v>7415.9014233158314</v>
      </c>
      <c r="M29" s="36">
        <v>8026.5978569657536</v>
      </c>
      <c r="N29" s="36">
        <v>8595.2202638958915</v>
      </c>
      <c r="O29" s="36">
        <v>9204.1251725066668</v>
      </c>
    </row>
    <row r="30" spans="1:15" x14ac:dyDescent="0.25">
      <c r="A30" s="41">
        <f t="shared" si="10"/>
        <v>23</v>
      </c>
      <c r="B30" s="1" t="s">
        <v>54</v>
      </c>
      <c r="C30" s="1" t="s">
        <v>57</v>
      </c>
      <c r="D30" s="3" t="s">
        <v>133</v>
      </c>
      <c r="E30" s="32">
        <v>177.279</v>
      </c>
      <c r="F30" s="32">
        <v>243.196</v>
      </c>
      <c r="G30" s="32">
        <v>17.965</v>
      </c>
      <c r="H30" s="32">
        <v>21.163</v>
      </c>
      <c r="I30" s="32">
        <v>274.09199999999998</v>
      </c>
      <c r="J30" s="32">
        <v>352.99599999999998</v>
      </c>
      <c r="K30" s="32">
        <v>401.81799999999998</v>
      </c>
      <c r="L30" s="36">
        <v>483.74468949683825</v>
      </c>
      <c r="M30" s="36">
        <v>569.82944400313045</v>
      </c>
      <c r="N30" s="36">
        <v>629.51938148214174</v>
      </c>
      <c r="O30" s="36">
        <v>690.70557296256163</v>
      </c>
    </row>
    <row r="31" spans="1:15" x14ac:dyDescent="0.25">
      <c r="A31" s="41">
        <f t="shared" si="10"/>
        <v>24</v>
      </c>
      <c r="B31" s="1" t="s">
        <v>8</v>
      </c>
      <c r="C31" s="1" t="s">
        <v>9</v>
      </c>
      <c r="D31" s="3" t="s">
        <v>133</v>
      </c>
      <c r="E31" s="32">
        <v>13417.956</v>
      </c>
      <c r="F31" s="32">
        <v>13741.264999999999</v>
      </c>
      <c r="G31" s="32">
        <v>14345.879000000001</v>
      </c>
      <c r="H31" s="32">
        <v>14694.901</v>
      </c>
      <c r="I31" s="32">
        <v>15017.346</v>
      </c>
      <c r="J31" s="32">
        <v>16515.699000000001</v>
      </c>
      <c r="K31" s="32">
        <v>17382.223000000002</v>
      </c>
      <c r="L31" s="36">
        <v>18411.449951080733</v>
      </c>
      <c r="M31" s="36">
        <v>19747.736470687636</v>
      </c>
      <c r="N31" s="36">
        <v>21165.633704250122</v>
      </c>
      <c r="O31" s="36">
        <v>22694.808408114783</v>
      </c>
    </row>
    <row r="32" spans="1:15" x14ac:dyDescent="0.25">
      <c r="A32" s="41">
        <f t="shared" si="10"/>
        <v>25</v>
      </c>
      <c r="B32" s="1" t="s">
        <v>10</v>
      </c>
      <c r="C32" s="1" t="s">
        <v>11</v>
      </c>
      <c r="D32" s="3" t="s">
        <v>133</v>
      </c>
      <c r="E32" s="32">
        <v>14391.173000000001</v>
      </c>
      <c r="F32" s="32">
        <v>14550.132</v>
      </c>
      <c r="G32" s="32">
        <v>14687.266</v>
      </c>
      <c r="H32" s="32">
        <v>14817.186</v>
      </c>
      <c r="I32" s="32">
        <v>14728.349</v>
      </c>
      <c r="J32" s="32">
        <v>16491.154999999999</v>
      </c>
      <c r="K32" s="32">
        <v>17564.794999999998</v>
      </c>
      <c r="L32" s="36">
        <v>19027.134919293632</v>
      </c>
      <c r="M32" s="36">
        <v>20623.084014450982</v>
      </c>
      <c r="N32" s="36">
        <v>22294.640588008766</v>
      </c>
      <c r="O32" s="36">
        <v>24088.690316125831</v>
      </c>
    </row>
    <row r="33" spans="1:15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</row>
    <row r="34" spans="1:15" x14ac:dyDescent="0.25">
      <c r="A34" s="41">
        <f>A32+1</f>
        <v>26</v>
      </c>
      <c r="B34" s="1" t="s">
        <v>63</v>
      </c>
      <c r="C34" s="1" t="s">
        <v>64</v>
      </c>
      <c r="D34" s="3" t="s">
        <v>46</v>
      </c>
      <c r="E34" s="30">
        <v>3.615730095767745</v>
      </c>
      <c r="F34" s="30">
        <v>1.6468685626624762</v>
      </c>
      <c r="G34" s="30">
        <v>1.7584937066441881</v>
      </c>
      <c r="H34" s="30">
        <v>1.2258023772631077E-3</v>
      </c>
      <c r="I34" s="30">
        <v>0.86733306357842821</v>
      </c>
      <c r="J34" s="30">
        <v>3.1853216578339243</v>
      </c>
      <c r="K34" s="30">
        <v>4.2411851949243129</v>
      </c>
      <c r="L34" s="37">
        <v>3.0857541174150782</v>
      </c>
      <c r="M34" s="37">
        <v>2.7938355621308375</v>
      </c>
      <c r="N34" s="37">
        <v>2.531556370841443</v>
      </c>
      <c r="O34" s="37">
        <v>2.4647710480785463</v>
      </c>
    </row>
    <row r="35" spans="1:15" x14ac:dyDescent="0.25">
      <c r="A35" s="41">
        <f>A34+1</f>
        <v>27</v>
      </c>
      <c r="B35" s="17" t="s">
        <v>65</v>
      </c>
      <c r="C35" s="17" t="s">
        <v>66</v>
      </c>
      <c r="D35" s="18" t="s">
        <v>46</v>
      </c>
      <c r="E35" s="30">
        <v>3.3479370757350466</v>
      </c>
      <c r="F35" s="30">
        <v>0.25598594291578536</v>
      </c>
      <c r="G35" s="30">
        <v>1.6528287750360136</v>
      </c>
      <c r="H35" s="30">
        <v>-1.025273903482983</v>
      </c>
      <c r="I35" s="30">
        <v>1.0666066799767293</v>
      </c>
      <c r="J35" s="30">
        <v>3.0917924613676604</v>
      </c>
      <c r="K35" s="30">
        <v>2.783579435749985</v>
      </c>
      <c r="L35" s="37">
        <v>2.5</v>
      </c>
      <c r="M35" s="37">
        <v>2.1999999999999997</v>
      </c>
      <c r="N35" s="37">
        <v>2.1</v>
      </c>
      <c r="O35" s="37">
        <v>2</v>
      </c>
    </row>
    <row r="36" spans="1:15" x14ac:dyDescent="0.25">
      <c r="A36" s="41">
        <f t="shared" ref="A36:A41" si="11">A35+1</f>
        <v>28</v>
      </c>
      <c r="B36" s="17" t="s">
        <v>67</v>
      </c>
      <c r="C36" s="17" t="s">
        <v>68</v>
      </c>
      <c r="D36" s="18" t="s">
        <v>46</v>
      </c>
      <c r="E36" s="30">
        <v>2.4438745014633696</v>
      </c>
      <c r="F36" s="30">
        <v>4.1537145317375206</v>
      </c>
      <c r="G36" s="30">
        <v>0.95230421276566801</v>
      </c>
      <c r="H36" s="30">
        <v>3.4535535607119812</v>
      </c>
      <c r="I36" s="30">
        <v>-0.3109704235796471</v>
      </c>
      <c r="J36" s="30">
        <v>3.2429577810096504</v>
      </c>
      <c r="K36" s="30">
        <v>3.5316608257070357</v>
      </c>
      <c r="L36" s="37">
        <v>3.1493701523295874</v>
      </c>
      <c r="M36" s="37">
        <v>2.6081623878387061</v>
      </c>
      <c r="N36" s="37">
        <v>2.3101361235486322</v>
      </c>
      <c r="O36" s="37">
        <v>2.3101361235486322</v>
      </c>
    </row>
    <row r="37" spans="1:15" x14ac:dyDescent="0.25">
      <c r="A37" s="41">
        <f t="shared" si="11"/>
        <v>29</v>
      </c>
      <c r="B37" s="17" t="s">
        <v>69</v>
      </c>
      <c r="C37" s="17" t="s">
        <v>70</v>
      </c>
      <c r="D37" s="18" t="s">
        <v>46</v>
      </c>
      <c r="E37" s="30">
        <v>12.450885410730123</v>
      </c>
      <c r="F37" s="30">
        <v>1.8745952826640746</v>
      </c>
      <c r="G37" s="30">
        <v>5.976127700302186</v>
      </c>
      <c r="H37" s="30">
        <v>-1.3842694351583162</v>
      </c>
      <c r="I37" s="30">
        <v>-6.4621436501294625</v>
      </c>
      <c r="J37" s="30">
        <v>1.2418170192267155</v>
      </c>
      <c r="K37" s="30">
        <v>3.4089141569993728</v>
      </c>
      <c r="L37" s="37">
        <v>3.8385415919727421</v>
      </c>
      <c r="M37" s="37">
        <v>4.0273366969159241</v>
      </c>
      <c r="N37" s="37">
        <v>3.2088982213589929</v>
      </c>
      <c r="O37" s="37">
        <v>2.9678671305486688</v>
      </c>
    </row>
    <row r="38" spans="1:15" x14ac:dyDescent="0.25">
      <c r="A38" s="41">
        <f t="shared" si="11"/>
        <v>30</v>
      </c>
      <c r="B38" s="17" t="s">
        <v>71</v>
      </c>
      <c r="C38" s="17" t="s">
        <v>72</v>
      </c>
      <c r="D38" s="18" t="s">
        <v>46</v>
      </c>
      <c r="E38" s="30">
        <v>7.7958214475638812</v>
      </c>
      <c r="F38" s="30">
        <v>1.4304517683945193</v>
      </c>
      <c r="G38" s="30">
        <v>0.81595312179752</v>
      </c>
      <c r="H38" s="30">
        <v>1.3748403260851063</v>
      </c>
      <c r="I38" s="30">
        <v>-0.38806251435261174</v>
      </c>
      <c r="J38" s="30">
        <v>1.6500302852650179</v>
      </c>
      <c r="K38" s="30">
        <v>2.3483337182529311</v>
      </c>
      <c r="L38" s="37">
        <v>2.3287106543591873</v>
      </c>
      <c r="M38" s="37">
        <v>2.0911548237711304</v>
      </c>
      <c r="N38" s="37">
        <v>1.9383074408450667</v>
      </c>
      <c r="O38" s="37">
        <v>1.9383074408450667</v>
      </c>
    </row>
    <row r="39" spans="1:15" x14ac:dyDescent="0.25">
      <c r="A39" s="41">
        <f t="shared" si="11"/>
        <v>31</v>
      </c>
      <c r="B39" s="17" t="s">
        <v>73</v>
      </c>
      <c r="C39" s="17" t="s">
        <v>74</v>
      </c>
      <c r="D39" s="18" t="s">
        <v>58</v>
      </c>
      <c r="E39" s="30">
        <v>6.8347340501348839</v>
      </c>
      <c r="F39" s="30">
        <v>21.791338677231238</v>
      </c>
      <c r="G39" s="30">
        <v>-112.43170103376779</v>
      </c>
      <c r="H39" s="30">
        <v>491.66646604843095</v>
      </c>
      <c r="I39" s="30">
        <v>-186.86731637345656</v>
      </c>
      <c r="J39" s="30">
        <v>3.2218364641932453</v>
      </c>
      <c r="K39" s="30">
        <v>10.707169633792816</v>
      </c>
      <c r="L39" s="37">
        <v>23.597903023518356</v>
      </c>
      <c r="M39" s="37">
        <v>30.377181702544163</v>
      </c>
      <c r="N39" s="37">
        <v>21.113786679910071</v>
      </c>
      <c r="O39" s="37">
        <v>18.988888981783813</v>
      </c>
    </row>
    <row r="40" spans="1:15" x14ac:dyDescent="0.25">
      <c r="A40" s="41">
        <f t="shared" si="11"/>
        <v>32</v>
      </c>
      <c r="B40" s="17" t="s">
        <v>75</v>
      </c>
      <c r="C40" s="17" t="s">
        <v>76</v>
      </c>
      <c r="D40" s="18" t="s">
        <v>46</v>
      </c>
      <c r="E40" s="30">
        <v>4.1257903257970128</v>
      </c>
      <c r="F40" s="30">
        <v>1.3175990676802343</v>
      </c>
      <c r="G40" s="30">
        <v>-1.4917796299592112</v>
      </c>
      <c r="H40" s="30">
        <v>-0.66066522170983433</v>
      </c>
      <c r="I40" s="30">
        <v>-2.1144327116140715</v>
      </c>
      <c r="J40" s="30">
        <v>3.5199209542290788</v>
      </c>
      <c r="K40" s="30">
        <v>3.3515617611750201</v>
      </c>
      <c r="L40" s="37">
        <v>2.6</v>
      </c>
      <c r="M40" s="37">
        <v>3</v>
      </c>
      <c r="N40" s="37">
        <v>3.1</v>
      </c>
      <c r="O40" s="37">
        <v>3.2</v>
      </c>
    </row>
    <row r="41" spans="1:15" x14ac:dyDescent="0.25">
      <c r="A41" s="41">
        <f t="shared" si="11"/>
        <v>33</v>
      </c>
      <c r="B41" s="17" t="s">
        <v>77</v>
      </c>
      <c r="C41" s="17" t="s">
        <v>78</v>
      </c>
      <c r="D41" s="18" t="s">
        <v>46</v>
      </c>
      <c r="E41" s="30">
        <v>7.1164605325228649</v>
      </c>
      <c r="F41" s="30">
        <v>0.73583871200671069</v>
      </c>
      <c r="G41" s="30">
        <v>-0.24723052732036876</v>
      </c>
      <c r="H41" s="30">
        <v>-1.2161855976863762</v>
      </c>
      <c r="I41" s="30">
        <v>-4.811592432118232</v>
      </c>
      <c r="J41" s="30">
        <v>2.8275653681425013</v>
      </c>
      <c r="K41" s="30">
        <v>1.3371062912462151</v>
      </c>
      <c r="L41" s="37">
        <v>2.5</v>
      </c>
      <c r="M41" s="37">
        <v>3</v>
      </c>
      <c r="N41" s="37">
        <v>3</v>
      </c>
      <c r="O41" s="37">
        <v>3</v>
      </c>
    </row>
    <row r="42" spans="1:15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</row>
    <row r="43" spans="1:15" x14ac:dyDescent="0.25">
      <c r="A43" s="41">
        <f>A41+1</f>
        <v>34</v>
      </c>
      <c r="B43" s="1" t="s">
        <v>2</v>
      </c>
      <c r="C43" s="1" t="s">
        <v>3</v>
      </c>
      <c r="D43" s="3" t="s">
        <v>46</v>
      </c>
      <c r="E43" s="30">
        <v>1.9479731718604376</v>
      </c>
      <c r="F43" s="30">
        <v>3.0876806940658992</v>
      </c>
      <c r="G43" s="30">
        <v>0.86748362769170706</v>
      </c>
      <c r="H43" s="30">
        <v>1.5632272875776558</v>
      </c>
      <c r="I43" s="30">
        <v>0.87996248344090888</v>
      </c>
      <c r="J43" s="30">
        <v>2.555672590232196</v>
      </c>
      <c r="K43" s="30">
        <v>2.760143136061453</v>
      </c>
      <c r="L43" s="37">
        <v>2.6104426931369518</v>
      </c>
      <c r="M43" s="37">
        <v>2.2446090239891219</v>
      </c>
      <c r="N43" s="37">
        <v>2.2593092090317115</v>
      </c>
      <c r="O43" s="37">
        <v>2.2752589254535609</v>
      </c>
    </row>
    <row r="44" spans="1:15" x14ac:dyDescent="0.25">
      <c r="A44" s="41">
        <f>A43+1</f>
        <v>35</v>
      </c>
      <c r="B44" s="1" t="s">
        <v>51</v>
      </c>
      <c r="C44" s="1" t="s">
        <v>4</v>
      </c>
      <c r="D44" s="3" t="s">
        <v>46</v>
      </c>
      <c r="E44" s="30">
        <v>5.1203980023374424E-2</v>
      </c>
      <c r="F44" s="30">
        <v>0.2810893126370726</v>
      </c>
      <c r="G44" s="30">
        <v>0.31639859820554667</v>
      </c>
      <c r="H44" s="30">
        <v>0.31806629596590152</v>
      </c>
      <c r="I44" s="30">
        <v>0.65701802432105605</v>
      </c>
      <c r="J44" s="30">
        <v>0.70767468022682833</v>
      </c>
      <c r="K44" s="30">
        <v>0.68596712373222801</v>
      </c>
      <c r="L44" s="37">
        <v>0.60230147917924071</v>
      </c>
      <c r="M44" s="37">
        <v>0.50681039802688543</v>
      </c>
      <c r="N44" s="37">
        <v>0.50682336363140601</v>
      </c>
      <c r="O44" s="37">
        <v>0.5072464020994113</v>
      </c>
    </row>
    <row r="45" spans="1:15" x14ac:dyDescent="0.25">
      <c r="A45" s="41">
        <f t="shared" ref="A45:A49" si="12">A44+1</f>
        <v>36</v>
      </c>
      <c r="B45" s="1" t="s">
        <v>52</v>
      </c>
      <c r="C45" s="1" t="s">
        <v>5</v>
      </c>
      <c r="D45" s="3" t="s">
        <v>46</v>
      </c>
      <c r="E45" s="30">
        <v>-8.8007331952985324E-2</v>
      </c>
      <c r="F45" s="30">
        <v>-1.3471412965549896</v>
      </c>
      <c r="G45" s="30">
        <v>-2.0966822725955336</v>
      </c>
      <c r="H45" s="30">
        <v>0.50978959103422317</v>
      </c>
      <c r="I45" s="30">
        <v>0.56523336119319112</v>
      </c>
      <c r="J45" s="30">
        <v>3.0861414879874358</v>
      </c>
      <c r="K45" s="30">
        <v>3.5176756563680938</v>
      </c>
      <c r="L45" s="37">
        <v>1.7215201690753128</v>
      </c>
      <c r="M45" s="37">
        <v>1.2330577567063414</v>
      </c>
      <c r="N45" s="37">
        <v>1.0796863883002883</v>
      </c>
      <c r="O45" s="37">
        <v>1.0909713661945313</v>
      </c>
    </row>
    <row r="46" spans="1:15" x14ac:dyDescent="0.25">
      <c r="A46" s="41">
        <f t="shared" si="12"/>
        <v>37</v>
      </c>
      <c r="B46" s="1" t="s">
        <v>53</v>
      </c>
      <c r="C46" s="1" t="s">
        <v>6</v>
      </c>
      <c r="D46" s="3" t="s">
        <v>46</v>
      </c>
      <c r="E46" s="30">
        <v>3.2511356870883903</v>
      </c>
      <c r="F46" s="30">
        <v>-1.499243744172303</v>
      </c>
      <c r="G46" s="30">
        <v>1.3302323756135256E-2</v>
      </c>
      <c r="H46" s="30">
        <v>-0.10859057572655036</v>
      </c>
      <c r="I46" s="30">
        <v>-1.8099057856876868</v>
      </c>
      <c r="J46" s="30">
        <v>2.5460026440986199</v>
      </c>
      <c r="K46" s="30">
        <v>3.4443058687752024</v>
      </c>
      <c r="L46" s="37">
        <v>1.7877773703257693</v>
      </c>
      <c r="M46" s="37">
        <v>1.4655411612381912</v>
      </c>
      <c r="N46" s="37">
        <v>1.2653039850451686</v>
      </c>
      <c r="O46" s="37">
        <v>1.2917536818897213</v>
      </c>
    </row>
    <row r="47" spans="1:15" x14ac:dyDescent="0.25">
      <c r="A47" s="41">
        <f t="shared" si="12"/>
        <v>38</v>
      </c>
      <c r="B47" s="1" t="s">
        <v>54</v>
      </c>
      <c r="C47" s="1" t="s">
        <v>57</v>
      </c>
      <c r="D47" s="3" t="s">
        <v>46</v>
      </c>
      <c r="E47" s="30">
        <v>-3.3391430190413756</v>
      </c>
      <c r="F47" s="30">
        <v>0.1521024476173134</v>
      </c>
      <c r="G47" s="30">
        <v>-2.1099845963516688</v>
      </c>
      <c r="H47" s="30">
        <v>0.61838016676077356</v>
      </c>
      <c r="I47" s="30">
        <v>2.375139146880878</v>
      </c>
      <c r="J47" s="30">
        <v>0.54013884388881594</v>
      </c>
      <c r="K47" s="30">
        <v>7.3369787592891367E-2</v>
      </c>
      <c r="L47" s="37">
        <v>-6.6257201250456532E-2</v>
      </c>
      <c r="M47" s="37">
        <v>-0.23248340453184979</v>
      </c>
      <c r="N47" s="37">
        <v>-0.18561759674488032</v>
      </c>
      <c r="O47" s="37">
        <v>-0.20078231569519001</v>
      </c>
    </row>
    <row r="48" spans="1:15" x14ac:dyDescent="0.25">
      <c r="A48" s="41">
        <f t="shared" si="12"/>
        <v>39</v>
      </c>
      <c r="B48" s="1" t="s">
        <v>8</v>
      </c>
      <c r="C48" s="1" t="s">
        <v>9</v>
      </c>
      <c r="D48" s="3" t="s">
        <v>46</v>
      </c>
      <c r="E48" s="30">
        <v>5.5266183400173752</v>
      </c>
      <c r="F48" s="30">
        <v>0.64270285787483072</v>
      </c>
      <c r="G48" s="30">
        <v>3.5196866769187198</v>
      </c>
      <c r="H48" s="30">
        <v>1.9067852356792603</v>
      </c>
      <c r="I48" s="30">
        <v>2.6989220178259905</v>
      </c>
      <c r="J48" s="30">
        <v>3.9123821110682155</v>
      </c>
      <c r="K48" s="30">
        <v>1.1676429402564876</v>
      </c>
      <c r="L48" s="37">
        <v>2.0035014355542189</v>
      </c>
      <c r="M48" s="37">
        <v>2.5599663315468848</v>
      </c>
      <c r="N48" s="37">
        <v>2.4775071779885574</v>
      </c>
      <c r="O48" s="37">
        <v>2.466748115096598</v>
      </c>
    </row>
    <row r="49" spans="1:26" x14ac:dyDescent="0.25">
      <c r="A49" s="41">
        <f t="shared" si="12"/>
        <v>40</v>
      </c>
      <c r="B49" s="1" t="s">
        <v>10</v>
      </c>
      <c r="C49" s="1" t="s">
        <v>11</v>
      </c>
      <c r="D49" s="3" t="s">
        <v>46</v>
      </c>
      <c r="E49" s="30">
        <v>-3.403159784977865</v>
      </c>
      <c r="F49" s="30">
        <v>-0.23448035953721713</v>
      </c>
      <c r="G49" s="30">
        <v>-0.74864297856388395</v>
      </c>
      <c r="H49" s="30">
        <v>-1.3261645786444729</v>
      </c>
      <c r="I49" s="30">
        <v>-2.7367545907100794</v>
      </c>
      <c r="J49" s="30">
        <v>-5.6253912480877784</v>
      </c>
      <c r="K49" s="30">
        <v>-3.3617121747837575</v>
      </c>
      <c r="L49" s="37">
        <v>-3.7544973386705052</v>
      </c>
      <c r="M49" s="37">
        <v>-3.5392996898374567</v>
      </c>
      <c r="N49" s="37">
        <v>-3.4261976842872492</v>
      </c>
      <c r="O49" s="37">
        <v>-3.4548835953565225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</row>
    <row r="51" spans="1:26" x14ac:dyDescent="0.25">
      <c r="A51" s="41">
        <f>A49+1</f>
        <v>41</v>
      </c>
      <c r="B51" s="1" t="s">
        <v>83</v>
      </c>
      <c r="C51" s="1" t="s">
        <v>84</v>
      </c>
      <c r="D51" s="3" t="s">
        <v>46</v>
      </c>
      <c r="E51" s="30">
        <v>2.2580849198962749</v>
      </c>
      <c r="F51" s="30">
        <v>-2.9160186625198925E-2</v>
      </c>
      <c r="G51" s="30">
        <v>0.62005568568523906</v>
      </c>
      <c r="H51" s="30">
        <v>0.17481212089269782</v>
      </c>
      <c r="I51" s="30">
        <v>0.14030718504323136</v>
      </c>
      <c r="J51" s="30">
        <v>2.9305007640406222</v>
      </c>
      <c r="K51" s="30">
        <v>2.5335624712868654</v>
      </c>
      <c r="L51" s="37">
        <v>2.5</v>
      </c>
      <c r="M51" s="37">
        <v>2.1999999999999997</v>
      </c>
      <c r="N51" s="37">
        <v>2.1</v>
      </c>
      <c r="O51" s="37">
        <v>2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</row>
    <row r="53" spans="1:26" s="17" customFormat="1" x14ac:dyDescent="0.25">
      <c r="A53" s="41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10463.77</v>
      </c>
      <c r="J53" s="26">
        <v>11315.42</v>
      </c>
      <c r="K53" s="45">
        <v>12076.137000000001</v>
      </c>
      <c r="L53" s="38">
        <v>12811.405124074477</v>
      </c>
      <c r="M53" s="38">
        <v>13599.895119701816</v>
      </c>
      <c r="N53" s="38">
        <v>14421.813269662312</v>
      </c>
      <c r="O53" s="38">
        <v>15284.184074119359</v>
      </c>
    </row>
    <row r="54" spans="1:26" s="17" customFormat="1" x14ac:dyDescent="0.25">
      <c r="A54" s="41">
        <f>A53+1</f>
        <v>43</v>
      </c>
      <c r="B54" s="17" t="s">
        <v>88</v>
      </c>
      <c r="C54" s="17" t="s">
        <v>89</v>
      </c>
      <c r="D54" s="3" t="s">
        <v>133</v>
      </c>
      <c r="E54" s="32">
        <f>E55+E56</f>
        <v>8746.7659999999996</v>
      </c>
      <c r="F54" s="32">
        <f t="shared" ref="F54:M54" si="13">F55+F56</f>
        <v>9416.1039999999994</v>
      </c>
      <c r="G54" s="32">
        <f t="shared" si="13"/>
        <v>10093.050999999999</v>
      </c>
      <c r="H54" s="32">
        <f t="shared" si="13"/>
        <v>10908.264000000001</v>
      </c>
      <c r="I54" s="32">
        <f t="shared" si="13"/>
        <v>11625.523000000001</v>
      </c>
      <c r="J54" s="32">
        <f t="shared" si="13"/>
        <v>12584.405000000001</v>
      </c>
      <c r="K54" s="46">
        <f t="shared" si="13"/>
        <v>13960.829</v>
      </c>
      <c r="L54" s="36">
        <f t="shared" si="13"/>
        <v>14942.608676626573</v>
      </c>
      <c r="M54" s="36">
        <f t="shared" si="13"/>
        <v>15780.201978844576</v>
      </c>
      <c r="N54" s="36">
        <f>N55+N56</f>
        <v>16552.642297439601</v>
      </c>
      <c r="O54" s="36">
        <f>O55+O56</f>
        <v>17362.899302930789</v>
      </c>
    </row>
    <row r="55" spans="1:26" s="17" customFormat="1" x14ac:dyDescent="0.25">
      <c r="A55" s="41">
        <f t="shared" ref="A55:A58" si="14">A54+1</f>
        <v>44</v>
      </c>
      <c r="B55" s="17" t="s">
        <v>90</v>
      </c>
      <c r="C55" s="17" t="s">
        <v>91</v>
      </c>
      <c r="D55" s="3" t="s">
        <v>133</v>
      </c>
      <c r="E55" s="32">
        <v>7254.7730000000001</v>
      </c>
      <c r="F55" s="32">
        <v>7797.3180000000002</v>
      </c>
      <c r="G55" s="32">
        <v>8401.018</v>
      </c>
      <c r="H55" s="32">
        <v>9090.7070000000003</v>
      </c>
      <c r="I55" s="32">
        <v>9648.6740000000009</v>
      </c>
      <c r="J55" s="32">
        <v>10445.887000000001</v>
      </c>
      <c r="K55" s="46">
        <v>11497.317999999999</v>
      </c>
      <c r="L55" s="36">
        <v>12305.866888349999</v>
      </c>
      <c r="M55" s="36">
        <v>12995.672256776455</v>
      </c>
      <c r="N55" s="36">
        <v>13631.810413745663</v>
      </c>
      <c r="O55" s="36">
        <v>14299.087533498514</v>
      </c>
    </row>
    <row r="56" spans="1:26" s="17" customFormat="1" x14ac:dyDescent="0.25">
      <c r="A56" s="41">
        <f t="shared" si="14"/>
        <v>45</v>
      </c>
      <c r="B56" s="17" t="s">
        <v>92</v>
      </c>
      <c r="C56" s="17" t="s">
        <v>93</v>
      </c>
      <c r="D56" s="3" t="s">
        <v>133</v>
      </c>
      <c r="E56" s="32">
        <v>1491.9929999999999</v>
      </c>
      <c r="F56" s="32">
        <v>1618.7860000000001</v>
      </c>
      <c r="G56" s="32">
        <v>1692.0329999999999</v>
      </c>
      <c r="H56" s="32">
        <v>1817.557</v>
      </c>
      <c r="I56" s="32">
        <v>1976.8489999999999</v>
      </c>
      <c r="J56" s="32">
        <v>2138.518</v>
      </c>
      <c r="K56" s="46">
        <v>2463.511</v>
      </c>
      <c r="L56" s="36">
        <v>2636.7417882765735</v>
      </c>
      <c r="M56" s="36">
        <v>2784.5297220681205</v>
      </c>
      <c r="N56" s="36">
        <v>2920.8318836939375</v>
      </c>
      <c r="O56" s="36">
        <v>3063.8117694322736</v>
      </c>
    </row>
    <row r="57" spans="1:26" s="17" customFormat="1" x14ac:dyDescent="0.25">
      <c r="A57" s="41">
        <f t="shared" si="14"/>
        <v>46</v>
      </c>
      <c r="B57" s="17" t="s">
        <v>13</v>
      </c>
      <c r="C57" s="17" t="s">
        <v>14</v>
      </c>
      <c r="D57" s="3" t="s">
        <v>133</v>
      </c>
      <c r="E57" s="32">
        <v>2790.3470000000002</v>
      </c>
      <c r="F57" s="32">
        <v>2982.7910000000002</v>
      </c>
      <c r="G57" s="32">
        <v>3184.51</v>
      </c>
      <c r="H57" s="32">
        <v>3355.0369999999998</v>
      </c>
      <c r="I57" s="32">
        <v>3609.9810000000002</v>
      </c>
      <c r="J57" s="32">
        <v>3811.2939999999999</v>
      </c>
      <c r="K57" s="46">
        <v>4220.2269999999999</v>
      </c>
      <c r="L57" s="36">
        <v>4429.7304393789937</v>
      </c>
      <c r="M57" s="36">
        <v>4696.9969125283933</v>
      </c>
      <c r="N57" s="36">
        <v>4977.5694477426214</v>
      </c>
      <c r="O57" s="36">
        <v>5274.1911935936787</v>
      </c>
    </row>
    <row r="58" spans="1:26" s="17" customFormat="1" x14ac:dyDescent="0.25">
      <c r="A58" s="41">
        <f t="shared" si="14"/>
        <v>47</v>
      </c>
      <c r="B58" s="17" t="s">
        <v>15</v>
      </c>
      <c r="C58" s="17" t="s">
        <v>16</v>
      </c>
      <c r="D58" s="3" t="s">
        <v>133</v>
      </c>
      <c r="E58" s="32">
        <v>650.83799999999997</v>
      </c>
      <c r="F58" s="32">
        <v>676.14499999999998</v>
      </c>
      <c r="G58" s="32">
        <v>615.52300000000002</v>
      </c>
      <c r="H58" s="32">
        <v>550.55600000000004</v>
      </c>
      <c r="I58" s="32">
        <v>661.59199999999998</v>
      </c>
      <c r="J58" s="32">
        <v>678.06299999999999</v>
      </c>
      <c r="K58" s="46">
        <v>733.529</v>
      </c>
      <c r="L58" s="36">
        <v>780.23462813228173</v>
      </c>
      <c r="M58" s="36">
        <v>826.13534880283441</v>
      </c>
      <c r="N58" s="36">
        <v>871.58954094366595</v>
      </c>
      <c r="O58" s="36">
        <v>919.33030980533454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</row>
    <row r="60" spans="1:26" x14ac:dyDescent="0.25">
      <c r="A60" s="41">
        <f>A58+1</f>
        <v>48</v>
      </c>
      <c r="B60" s="1" t="s">
        <v>96</v>
      </c>
      <c r="C60" s="1" t="s">
        <v>97</v>
      </c>
      <c r="D60" s="3" t="s">
        <v>98</v>
      </c>
      <c r="E60" s="32">
        <v>2044.8130000000001</v>
      </c>
      <c r="F60" s="32">
        <v>2023.825</v>
      </c>
      <c r="G60" s="32">
        <v>2001.4680000000001</v>
      </c>
      <c r="H60" s="32">
        <v>1986.096</v>
      </c>
      <c r="I60" s="32">
        <v>1968.9570000000001</v>
      </c>
      <c r="J60" s="32">
        <v>1950.116</v>
      </c>
      <c r="K60" s="32">
        <v>1934.3789999999999</v>
      </c>
      <c r="L60" s="36">
        <v>1917.2343687764019</v>
      </c>
      <c r="M60" s="36">
        <v>1899.8492004177497</v>
      </c>
      <c r="N60" s="36">
        <v>1882.9354200114913</v>
      </c>
      <c r="O60" s="36">
        <v>1867.8719366513992</v>
      </c>
    </row>
    <row r="61" spans="1:26" x14ac:dyDescent="0.25">
      <c r="A61" s="41">
        <f>A60+1</f>
        <v>49</v>
      </c>
      <c r="B61" s="1" t="s">
        <v>99</v>
      </c>
      <c r="C61" s="1" t="s">
        <v>100</v>
      </c>
      <c r="D61" s="3" t="s">
        <v>46</v>
      </c>
      <c r="E61" s="32"/>
      <c r="F61" s="34">
        <f>F60/E60*100-100</f>
        <v>-1.0264019252616379</v>
      </c>
      <c r="G61" s="34">
        <f t="shared" ref="G61:O61" si="15">G60/F60*100-100</f>
        <v>-1.1046903758971212</v>
      </c>
      <c r="H61" s="34">
        <f t="shared" si="15"/>
        <v>-0.76803626138415382</v>
      </c>
      <c r="I61" s="34">
        <f t="shared" si="15"/>
        <v>-0.86294922299828158</v>
      </c>
      <c r="J61" s="34">
        <f t="shared" si="15"/>
        <v>-0.95690256313368138</v>
      </c>
      <c r="K61" s="34">
        <f t="shared" si="15"/>
        <v>-0.80697763620214857</v>
      </c>
      <c r="L61" s="37">
        <f t="shared" si="15"/>
        <v>-0.8863118976993718</v>
      </c>
      <c r="M61" s="37">
        <f t="shared" si="15"/>
        <v>-0.90678367975155538</v>
      </c>
      <c r="N61" s="37">
        <f t="shared" si="15"/>
        <v>-0.8902696278493778</v>
      </c>
      <c r="O61" s="37">
        <f t="shared" si="15"/>
        <v>-0.80000000000001137</v>
      </c>
    </row>
    <row r="62" spans="1:26" x14ac:dyDescent="0.25">
      <c r="A62" s="41">
        <f t="shared" ref="A62:A68" si="16">A61+1</f>
        <v>50</v>
      </c>
      <c r="B62" s="17" t="s">
        <v>138</v>
      </c>
      <c r="C62" s="1" t="s">
        <v>102</v>
      </c>
      <c r="D62" s="3" t="s">
        <v>98</v>
      </c>
      <c r="E62" s="32">
        <v>1560</v>
      </c>
      <c r="F62" s="32">
        <v>1536.1</v>
      </c>
      <c r="G62" s="32">
        <v>1495.8</v>
      </c>
      <c r="H62" s="32">
        <v>1472.6</v>
      </c>
      <c r="I62" s="32">
        <v>1450.3</v>
      </c>
      <c r="J62" s="32">
        <v>1423.4</v>
      </c>
      <c r="K62" s="32">
        <v>1412.0966699999999</v>
      </c>
      <c r="L62" s="36">
        <v>1399.5810892067734</v>
      </c>
      <c r="M62" s="36">
        <v>1388.789765505375</v>
      </c>
      <c r="N62" s="36">
        <v>1382.0745982884346</v>
      </c>
      <c r="O62" s="36">
        <v>1371.0180015021269</v>
      </c>
    </row>
    <row r="63" spans="1:26" x14ac:dyDescent="0.25">
      <c r="A63" s="41">
        <f t="shared" si="16"/>
        <v>51</v>
      </c>
      <c r="B63" s="1" t="s">
        <v>103</v>
      </c>
      <c r="C63" s="1" t="s">
        <v>104</v>
      </c>
      <c r="D63" s="3" t="s">
        <v>98</v>
      </c>
      <c r="E63" s="32">
        <v>1030.7</v>
      </c>
      <c r="F63" s="32">
        <v>1014.2</v>
      </c>
      <c r="G63" s="32">
        <v>992.3</v>
      </c>
      <c r="H63" s="32">
        <v>994.2</v>
      </c>
      <c r="I63" s="32">
        <v>988.6</v>
      </c>
      <c r="J63" s="32">
        <v>980.3</v>
      </c>
      <c r="K63" s="32">
        <v>984.23137898999983</v>
      </c>
      <c r="L63" s="36">
        <v>983.90550571236167</v>
      </c>
      <c r="M63" s="36">
        <v>980.48557444679477</v>
      </c>
      <c r="N63" s="36">
        <v>977.12674098992318</v>
      </c>
      <c r="O63" s="36">
        <v>969.30972706200373</v>
      </c>
    </row>
    <row r="64" spans="1:26" x14ac:dyDescent="0.25">
      <c r="A64" s="41">
        <f t="shared" si="16"/>
        <v>52</v>
      </c>
      <c r="B64" s="1" t="s">
        <v>105</v>
      </c>
      <c r="C64" s="1" t="s">
        <v>106</v>
      </c>
      <c r="D64" s="3" t="s">
        <v>98</v>
      </c>
      <c r="E64" s="32">
        <v>875.6</v>
      </c>
      <c r="F64" s="32">
        <v>893.9</v>
      </c>
      <c r="G64" s="32">
        <v>884.6</v>
      </c>
      <c r="H64" s="32">
        <v>896.1</v>
      </c>
      <c r="I64" s="32">
        <v>893.3</v>
      </c>
      <c r="J64" s="32">
        <v>894.8</v>
      </c>
      <c r="K64" s="32">
        <v>909.4</v>
      </c>
      <c r="L64" s="36">
        <v>913.94699999999989</v>
      </c>
      <c r="M64" s="36">
        <v>914.86094699999978</v>
      </c>
      <c r="N64" s="36">
        <v>913.94608605299982</v>
      </c>
      <c r="O64" s="36">
        <v>913.03213996694683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41">
        <f t="shared" si="16"/>
        <v>53</v>
      </c>
      <c r="B65" s="1" t="s">
        <v>107</v>
      </c>
      <c r="C65" s="1" t="s">
        <v>108</v>
      </c>
      <c r="D65" s="3" t="s">
        <v>46</v>
      </c>
      <c r="E65" s="30">
        <v>1.624883936861643</v>
      </c>
      <c r="F65" s="30">
        <v>2.0899954317039615</v>
      </c>
      <c r="G65" s="30">
        <v>-1.0403848305179486</v>
      </c>
      <c r="H65" s="30">
        <v>1.3000226090888578</v>
      </c>
      <c r="I65" s="30">
        <v>-0.31246512665997273</v>
      </c>
      <c r="J65" s="30">
        <v>0.16791671331020552</v>
      </c>
      <c r="K65" s="30">
        <v>1.6316495306213596</v>
      </c>
      <c r="L65" s="37">
        <v>0.49999999999998579</v>
      </c>
      <c r="M65" s="37">
        <v>9.9999999999994316E-2</v>
      </c>
      <c r="N65" s="37">
        <v>-9.9999999999994316E-2</v>
      </c>
      <c r="O65" s="37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41">
        <f t="shared" si="16"/>
        <v>54</v>
      </c>
      <c r="B66" s="1" t="s">
        <v>109</v>
      </c>
      <c r="C66" s="1" t="s">
        <v>110</v>
      </c>
      <c r="D66" s="3" t="s">
        <v>46</v>
      </c>
      <c r="E66" s="34">
        <f>E63/E62*100</f>
        <v>66.070512820512832</v>
      </c>
      <c r="F66" s="34">
        <f t="shared" ref="F66:O66" si="17">F63/F62*100</f>
        <v>66.024347373217893</v>
      </c>
      <c r="G66" s="34">
        <f t="shared" si="17"/>
        <v>66.339082765075545</v>
      </c>
      <c r="H66" s="34">
        <f t="shared" si="17"/>
        <v>67.513241885101195</v>
      </c>
      <c r="I66" s="34">
        <f t="shared" si="17"/>
        <v>68.165207198510657</v>
      </c>
      <c r="J66" s="34">
        <f t="shared" si="17"/>
        <v>68.870310524097221</v>
      </c>
      <c r="K66" s="34">
        <f t="shared" si="17"/>
        <v>69.699999999999989</v>
      </c>
      <c r="L66" s="37">
        <f t="shared" si="17"/>
        <v>70.3</v>
      </c>
      <c r="M66" s="37">
        <f t="shared" si="17"/>
        <v>70.599999999999994</v>
      </c>
      <c r="N66" s="37">
        <f t="shared" si="17"/>
        <v>70.7</v>
      </c>
      <c r="O66" s="37">
        <f t="shared" si="17"/>
        <v>70.7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41">
        <f t="shared" si="16"/>
        <v>55</v>
      </c>
      <c r="B67" s="1" t="s">
        <v>111</v>
      </c>
      <c r="C67" s="1" t="s">
        <v>0</v>
      </c>
      <c r="D67" s="3" t="s">
        <v>46</v>
      </c>
      <c r="E67" s="30">
        <v>15.048025613660618</v>
      </c>
      <c r="F67" s="30">
        <v>11.871425754289094</v>
      </c>
      <c r="G67" s="30">
        <v>10.843494910813261</v>
      </c>
      <c r="H67" s="30">
        <v>9.8772882719774699</v>
      </c>
      <c r="I67" s="30">
        <v>9.6398948007283014</v>
      </c>
      <c r="J67" s="30">
        <v>8.7116188921758653</v>
      </c>
      <c r="K67" s="30">
        <v>7.411932396660557</v>
      </c>
      <c r="L67" s="37">
        <v>6.9779655170477604</v>
      </c>
      <c r="M67" s="37">
        <v>6.4990377254062199</v>
      </c>
      <c r="N67" s="37">
        <v>6.3383587275188571</v>
      </c>
      <c r="O67" s="37">
        <v>5.6106864837104098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41">
        <f t="shared" si="16"/>
        <v>56</v>
      </c>
      <c r="B68" s="1" t="s">
        <v>112</v>
      </c>
      <c r="C68" s="1" t="s">
        <v>1</v>
      </c>
      <c r="D68" s="3" t="s">
        <v>113</v>
      </c>
      <c r="E68" s="35">
        <v>14.206089177859987</v>
      </c>
      <c r="F68" s="30">
        <v>13.167515480752447</v>
      </c>
      <c r="G68" s="30">
        <v>11.950534078750664</v>
      </c>
      <c r="H68" s="30">
        <v>10.767305865783653</v>
      </c>
      <c r="I68" s="30">
        <v>9.7202955787367671</v>
      </c>
      <c r="J68" s="30">
        <v>8.8219603612784887</v>
      </c>
      <c r="K68" s="30">
        <v>8.0767172792764512</v>
      </c>
      <c r="L68" s="37">
        <v>7.4789693475770411</v>
      </c>
      <c r="M68" s="37">
        <v>6.9894418694477132</v>
      </c>
      <c r="N68" s="37">
        <v>6.565496097801943</v>
      </c>
      <c r="O68" s="37">
        <v>6.165045751051065</v>
      </c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41">
        <f>A68+1</f>
        <v>57</v>
      </c>
      <c r="B70" s="1" t="s">
        <v>116</v>
      </c>
      <c r="C70" s="1" t="s">
        <v>117</v>
      </c>
      <c r="D70" s="3" t="s">
        <v>118</v>
      </c>
      <c r="E70" s="32">
        <v>685</v>
      </c>
      <c r="F70" s="32">
        <v>716</v>
      </c>
      <c r="G70" s="32">
        <v>765</v>
      </c>
      <c r="H70" s="32">
        <v>818</v>
      </c>
      <c r="I70" s="32">
        <v>859</v>
      </c>
      <c r="J70" s="32">
        <v>926</v>
      </c>
      <c r="K70" s="32">
        <v>1004</v>
      </c>
      <c r="L70" s="36">
        <v>1069.26</v>
      </c>
      <c r="M70" s="36">
        <v>1128.0692999999999</v>
      </c>
      <c r="N70" s="36">
        <v>1184.472765</v>
      </c>
      <c r="O70" s="36">
        <v>1243.69640325</v>
      </c>
    </row>
    <row r="71" spans="1:26" x14ac:dyDescent="0.25">
      <c r="A71" s="41">
        <f>A70+1</f>
        <v>58</v>
      </c>
      <c r="B71" s="1" t="s">
        <v>119</v>
      </c>
      <c r="C71" s="1" t="s">
        <v>120</v>
      </c>
      <c r="D71" s="3" t="s">
        <v>46</v>
      </c>
      <c r="E71" s="30">
        <v>3.7878787878787845</v>
      </c>
      <c r="F71" s="30">
        <v>4.5255474452554845</v>
      </c>
      <c r="G71" s="30">
        <v>6.8435754189944076</v>
      </c>
      <c r="H71" s="30">
        <v>6.9281045751633963</v>
      </c>
      <c r="I71" s="30">
        <v>5.012224938875292</v>
      </c>
      <c r="J71" s="30">
        <v>7.7997671711292185</v>
      </c>
      <c r="K71" s="30">
        <v>8.4233261339092849</v>
      </c>
      <c r="L71" s="37">
        <v>6.5</v>
      </c>
      <c r="M71" s="37">
        <v>5.5</v>
      </c>
      <c r="N71" s="37">
        <v>5</v>
      </c>
      <c r="O71" s="37">
        <v>5</v>
      </c>
    </row>
    <row r="72" spans="1:26" x14ac:dyDescent="0.25">
      <c r="A72" s="41">
        <f>A71+1</f>
        <v>59</v>
      </c>
      <c r="B72" s="1" t="s">
        <v>121</v>
      </c>
      <c r="C72" s="1" t="s">
        <v>122</v>
      </c>
      <c r="D72" s="3" t="s">
        <v>46</v>
      </c>
      <c r="E72" s="30">
        <v>2.3712149473211985</v>
      </c>
      <c r="F72" s="30">
        <v>0.33289821920796658</v>
      </c>
      <c r="G72" s="30">
        <v>2.9291024194164184</v>
      </c>
      <c r="H72" s="30">
        <v>1.650227886892619</v>
      </c>
      <c r="I72" s="30">
        <v>2.3842965178655584</v>
      </c>
      <c r="J72" s="30">
        <v>4.4610720225979561</v>
      </c>
      <c r="K72" s="30">
        <v>2.9003219962458582</v>
      </c>
      <c r="L72" s="37">
        <v>2.6553666243658292</v>
      </c>
      <c r="M72" s="37">
        <v>2.8918184260563473</v>
      </c>
      <c r="N72" s="37">
        <v>2.9901343937141389</v>
      </c>
      <c r="O72" s="37">
        <v>3.0360597544619949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26" x14ac:dyDescent="0.25">
      <c r="A74" s="41">
        <f>A72+1</f>
        <v>60</v>
      </c>
      <c r="B74" s="1" t="s">
        <v>124</v>
      </c>
      <c r="C74" s="1" t="s">
        <v>125</v>
      </c>
      <c r="D74" s="3" t="s">
        <v>133</v>
      </c>
      <c r="E74" s="32">
        <v>19696.764140250638</v>
      </c>
      <c r="F74" s="32">
        <f>E74*(1+F75/100)</f>
        <v>20183.635901106889</v>
      </c>
      <c r="G74" s="32">
        <f t="shared" ref="G74:K74" si="18">F74*(1+G75/100)</f>
        <v>20732.878309507687</v>
      </c>
      <c r="H74" s="32">
        <f t="shared" si="18"/>
        <v>21329.446191006024</v>
      </c>
      <c r="I74" s="32">
        <f t="shared" si="18"/>
        <v>21967.538804158932</v>
      </c>
      <c r="J74" s="32">
        <f t="shared" si="18"/>
        <v>22661.792796000173</v>
      </c>
      <c r="K74" s="32">
        <f t="shared" si="18"/>
        <v>23454.086184198037</v>
      </c>
      <c r="L74" s="36">
        <f>K74*(1+L75/100)</f>
        <v>24274.979200644968</v>
      </c>
      <c r="M74" s="36">
        <f t="shared" ref="M74:Q74" si="19">L74*(1+M75/100)</f>
        <v>25100.328493466899</v>
      </c>
      <c r="N74" s="36">
        <f>M74*(1+N75/100)</f>
        <v>25903.53900525784</v>
      </c>
      <c r="O74" s="36">
        <f t="shared" si="19"/>
        <v>26732.45225342609</v>
      </c>
      <c r="P74" s="36">
        <f t="shared" si="19"/>
        <v>27534.425821028875</v>
      </c>
      <c r="Q74" s="36">
        <f t="shared" si="19"/>
        <v>28332.924169838709</v>
      </c>
      <c r="R74" s="36">
        <f>Q74*(1+R75/100)</f>
        <v>29154.578970764029</v>
      </c>
      <c r="S74" s="36">
        <f>R74*(1+S75/100)</f>
        <v>30000.061760916182</v>
      </c>
    </row>
    <row r="75" spans="1:26" x14ac:dyDescent="0.25">
      <c r="A75" s="41">
        <v>61</v>
      </c>
      <c r="B75" s="1" t="s">
        <v>18</v>
      </c>
      <c r="C75" s="1" t="s">
        <v>137</v>
      </c>
      <c r="D75" s="3" t="s">
        <v>113</v>
      </c>
      <c r="E75" s="30">
        <v>1.4477582130519402</v>
      </c>
      <c r="F75" s="30">
        <v>2.4718362741691209</v>
      </c>
      <c r="G75" s="30">
        <v>2.721226299819834</v>
      </c>
      <c r="H75" s="30">
        <v>2.8774001978527113</v>
      </c>
      <c r="I75" s="30">
        <v>2.9916042237513638</v>
      </c>
      <c r="J75" s="30">
        <v>3.1603631068119591</v>
      </c>
      <c r="K75" s="30">
        <v>3.4961637648443471</v>
      </c>
      <c r="L75" s="37">
        <v>3.5</v>
      </c>
      <c r="M75" s="37">
        <v>3.4000000000000004</v>
      </c>
      <c r="N75" s="37">
        <v>3.2</v>
      </c>
      <c r="O75" s="37">
        <v>3.2</v>
      </c>
      <c r="P75" s="37">
        <v>3</v>
      </c>
      <c r="Q75" s="37">
        <v>2.9</v>
      </c>
      <c r="R75" s="37">
        <v>2.9</v>
      </c>
      <c r="S75" s="37">
        <v>2.9</v>
      </c>
    </row>
    <row r="76" spans="1:26" x14ac:dyDescent="0.25">
      <c r="A76" s="41">
        <v>62</v>
      </c>
      <c r="B76" s="1" t="s">
        <v>126</v>
      </c>
      <c r="C76" s="1" t="s">
        <v>127</v>
      </c>
      <c r="D76" s="3" t="s">
        <v>46</v>
      </c>
      <c r="E76" s="30">
        <v>-0.5</v>
      </c>
      <c r="F76" s="30">
        <v>0.13424600913475901</v>
      </c>
      <c r="G76" s="30">
        <v>0.1</v>
      </c>
      <c r="H76" s="30">
        <v>0.1</v>
      </c>
      <c r="I76" s="30">
        <v>0.1</v>
      </c>
      <c r="J76" s="30">
        <v>0.1</v>
      </c>
      <c r="K76" s="30">
        <v>0.4</v>
      </c>
      <c r="L76" s="39">
        <v>0.2</v>
      </c>
      <c r="M76" s="39">
        <v>0.1</v>
      </c>
      <c r="N76" s="39">
        <v>-0.1</v>
      </c>
      <c r="O76" s="39">
        <v>-0.1</v>
      </c>
    </row>
    <row r="77" spans="1:26" x14ac:dyDescent="0.25">
      <c r="A77" s="41">
        <v>63</v>
      </c>
      <c r="B77" s="1" t="s">
        <v>128</v>
      </c>
      <c r="C77" s="1" t="s">
        <v>129</v>
      </c>
      <c r="D77" s="3" t="s">
        <v>46</v>
      </c>
      <c r="E77" s="30">
        <v>1.5516457852028096</v>
      </c>
      <c r="F77" s="30">
        <v>1.4644427027271796</v>
      </c>
      <c r="G77" s="30">
        <v>1.3893321574949133</v>
      </c>
      <c r="H77" s="30">
        <v>1.25</v>
      </c>
      <c r="I77" s="30">
        <v>1.2</v>
      </c>
      <c r="J77" s="30">
        <v>1.224284191236569</v>
      </c>
      <c r="K77" s="30">
        <v>1.224284191236569</v>
      </c>
      <c r="L77" s="39">
        <v>1.3</v>
      </c>
      <c r="M77" s="39">
        <v>1.3</v>
      </c>
      <c r="N77" s="39">
        <v>1.3</v>
      </c>
      <c r="O77" s="39">
        <v>1.3</v>
      </c>
    </row>
    <row r="78" spans="1:26" x14ac:dyDescent="0.25">
      <c r="A78" s="41">
        <f t="shared" ref="A78:A80" si="20">A77+1</f>
        <v>64</v>
      </c>
      <c r="B78" s="1" t="s">
        <v>130</v>
      </c>
      <c r="C78" s="1" t="s">
        <v>131</v>
      </c>
      <c r="D78" s="3" t="s">
        <v>46</v>
      </c>
      <c r="E78" s="30">
        <v>0.39611242784913059</v>
      </c>
      <c r="F78" s="30">
        <v>0.87314756230718249</v>
      </c>
      <c r="G78" s="30">
        <v>1.2318941423249206</v>
      </c>
      <c r="H78" s="30">
        <v>1.5274001978527112</v>
      </c>
      <c r="I78" s="30">
        <v>1.6916042237513638</v>
      </c>
      <c r="J78" s="30">
        <v>1.83607891557539</v>
      </c>
      <c r="K78" s="30">
        <v>1.8718795736077782</v>
      </c>
      <c r="L78" s="39">
        <v>2</v>
      </c>
      <c r="M78" s="39">
        <v>2</v>
      </c>
      <c r="N78" s="39">
        <v>2</v>
      </c>
      <c r="O78" s="39">
        <v>2</v>
      </c>
      <c r="P78" s="39">
        <v>2</v>
      </c>
      <c r="Q78" s="39">
        <v>2</v>
      </c>
      <c r="R78" s="39">
        <v>2</v>
      </c>
      <c r="S78" s="39">
        <v>2</v>
      </c>
    </row>
    <row r="79" spans="1:26" x14ac:dyDescent="0.25">
      <c r="A79" s="41">
        <f t="shared" si="20"/>
        <v>65</v>
      </c>
      <c r="B79" s="1" t="s">
        <v>19</v>
      </c>
      <c r="C79" s="1" t="s">
        <v>20</v>
      </c>
      <c r="D79" s="3" t="s">
        <v>46</v>
      </c>
      <c r="E79" s="30">
        <v>0.79020522681337013</v>
      </c>
      <c r="F79" s="30">
        <v>0.7489091640065908</v>
      </c>
      <c r="G79" s="30">
        <v>-9.7503632664526663E-2</v>
      </c>
      <c r="H79" s="30">
        <v>-5.9269752936899067E-3</v>
      </c>
      <c r="I79" s="30">
        <v>-0.90616343475514327</v>
      </c>
      <c r="J79" s="30">
        <v>0.51176535344679053</v>
      </c>
      <c r="K79" s="30">
        <v>1.7319010736539724</v>
      </c>
      <c r="L79" s="39">
        <f>L5/L74*100-100</f>
        <v>1.4228449117968012</v>
      </c>
      <c r="M79" s="39">
        <f>M5/M74*100-100</f>
        <v>1.025304872936033</v>
      </c>
      <c r="N79" s="39">
        <f>N5/N74*100-100</f>
        <v>0.71904182464723476</v>
      </c>
      <c r="O79" s="39">
        <f>O5/O74*100-100</f>
        <v>0.45848370779701497</v>
      </c>
      <c r="P79" s="39">
        <f>P5/P74*100-100</f>
        <v>0.26341869088868464</v>
      </c>
      <c r="Q79" s="37">
        <f t="shared" ref="Q79:S79" si="21">Q5/Q74*100-100</f>
        <v>0.11726210387574554</v>
      </c>
      <c r="R79" s="37">
        <f t="shared" si="21"/>
        <v>-7.7329270475814837E-2</v>
      </c>
      <c r="S79" s="37">
        <f t="shared" si="21"/>
        <v>-0.32009572025599198</v>
      </c>
    </row>
    <row r="80" spans="1:26" x14ac:dyDescent="0.25">
      <c r="A80" s="41">
        <f t="shared" si="20"/>
        <v>66</v>
      </c>
      <c r="B80" s="1" t="s">
        <v>19</v>
      </c>
      <c r="C80" s="1" t="s">
        <v>20</v>
      </c>
      <c r="D80" s="3" t="s">
        <v>133</v>
      </c>
      <c r="E80" s="32">
        <f>E5-E74</f>
        <v>155.64485974936179</v>
      </c>
      <c r="F80" s="32">
        <f t="shared" ref="F80:N80" si="22">F5-F74</f>
        <v>151.15709889311256</v>
      </c>
      <c r="G80" s="32">
        <f t="shared" si="22"/>
        <v>-20.21530950768647</v>
      </c>
      <c r="H80" s="32">
        <f t="shared" si="22"/>
        <v>-1.2641910060228838</v>
      </c>
      <c r="I80" s="32">
        <f t="shared" si="22"/>
        <v>-199.06180415893323</v>
      </c>
      <c r="J80" s="32">
        <f t="shared" si="22"/>
        <v>115.9752039998275</v>
      </c>
      <c r="K80" s="32">
        <f t="shared" si="22"/>
        <v>410.11681580196455</v>
      </c>
      <c r="L80" s="40">
        <f t="shared" si="22"/>
        <v>345.39530639610894</v>
      </c>
      <c r="M80" s="40">
        <f t="shared" si="22"/>
        <v>257.35489116646932</v>
      </c>
      <c r="N80" s="40">
        <f t="shared" si="22"/>
        <v>186.25727951161753</v>
      </c>
      <c r="O80" s="36">
        <f>O5-O74</f>
        <v>122.56393827657666</v>
      </c>
      <c r="P80" s="36">
        <f t="shared" ref="P80:R80" si="23">P5-P74</f>
        <v>72.530824041466985</v>
      </c>
      <c r="Q80" s="36">
        <f t="shared" si="23"/>
        <v>33.223782971072069</v>
      </c>
      <c r="R80" s="36">
        <f t="shared" si="23"/>
        <v>-22.545023228387436</v>
      </c>
      <c r="S80" s="36">
        <f>S5-S74</f>
        <v>-96.028913770845975</v>
      </c>
    </row>
    <row r="81" spans="1:15" x14ac:dyDescent="0.25">
      <c r="A81" s="12"/>
      <c r="B81" s="17"/>
      <c r="C81" s="17"/>
      <c r="D81" s="18"/>
      <c r="E81" s="31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4"/>
      <c r="N82" s="54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28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" right="0.7" top="0.75" bottom="0.75" header="0.3" footer="0.3"/>
  <pageSetup paperSize="9" scale="53" fitToHeight="2" orientation="landscape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117"/>
  <sheetViews>
    <sheetView zoomScaleNormal="100" workbookViewId="0">
      <selection activeCell="U25" sqref="U25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5" width="11.28515625" style="1" bestFit="1" customWidth="1"/>
    <col min="16" max="16384" width="9.140625" style="1"/>
  </cols>
  <sheetData>
    <row r="1" spans="1:19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  <c r="S1" s="4"/>
    </row>
    <row r="2" spans="1:19" ht="6.75" customHeight="1" x14ac:dyDescent="0.25"/>
    <row r="3" spans="1:19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9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'20190610'!E5-Piel2_Ann2_20190215!E5</f>
        <v>0</v>
      </c>
      <c r="F5" s="26">
        <f>'20190610'!F5-Piel2_Ann2_20190215!F5</f>
        <v>0</v>
      </c>
      <c r="G5" s="26">
        <f>'20190610'!G5-Piel2_Ann2_20190215!G5</f>
        <v>0</v>
      </c>
      <c r="H5" s="26">
        <f>'20190610'!H5-Piel2_Ann2_20190215!H5</f>
        <v>0</v>
      </c>
      <c r="I5" s="26">
        <f>'20190610'!I5-Piel2_Ann2_20190215!I5</f>
        <v>0</v>
      </c>
      <c r="J5" s="26">
        <f>'20190610'!J5-Piel2_Ann2_20190215!J5</f>
        <v>0</v>
      </c>
      <c r="K5" s="26">
        <f>'20190610'!K5-Piel2_Ann2_20190215!K5</f>
        <v>3.9152453621099994</v>
      </c>
      <c r="L5" s="36">
        <f>'20190610'!L5-Piel2_Ann2_20190215!L5</f>
        <v>3.2118145669774094</v>
      </c>
      <c r="M5" s="36">
        <f>'20190610'!M5-Piel2_Ann2_20190215!M5</f>
        <v>-44.150241397601349</v>
      </c>
      <c r="N5" s="36">
        <f>'20190610'!N5-Piel2_Ann2_20190215!N5</f>
        <v>-68.411330636496132</v>
      </c>
      <c r="O5" s="36">
        <f>'20190610'!O5-Piel2_Ann2_20190215!O5</f>
        <v>-106.36742142068397</v>
      </c>
      <c r="P5" s="36">
        <f>'20190610'!P5-Piel2_Ann2_20190215!P5</f>
        <v>-116.72083282570384</v>
      </c>
      <c r="Q5" s="36">
        <f>'20190610'!Q5-Piel2_Ann2_20190215!Q5</f>
        <v>-119.93065572841078</v>
      </c>
      <c r="R5" s="36">
        <f>'20190610'!R5-Piel2_Ann2_20190215!R5</f>
        <v>-94.927219986333512</v>
      </c>
      <c r="S5" s="36">
        <f>'20190610'!S5-Piel2_Ann2_20190215!S5</f>
        <v>-53.894300481093524</v>
      </c>
    </row>
    <row r="6" spans="1:19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'20190610'!E6-Piel2_Ann2_20190215!E6</f>
        <v>0</v>
      </c>
      <c r="F6" s="26">
        <f>'20190610'!F6-Piel2_Ann2_20190215!F6</f>
        <v>0</v>
      </c>
      <c r="G6" s="26">
        <f>'20190610'!G6-Piel2_Ann2_20190215!G6</f>
        <v>0</v>
      </c>
      <c r="H6" s="26">
        <f>'20190610'!H6-Piel2_Ann2_20190215!H6</f>
        <v>0</v>
      </c>
      <c r="I6" s="26">
        <f>'20190610'!I6-Piel2_Ann2_20190215!I6</f>
        <v>0</v>
      </c>
      <c r="J6" s="26">
        <f>'20190610'!J6-Piel2_Ann2_20190215!J6</f>
        <v>0</v>
      </c>
      <c r="K6" s="26">
        <f>'20190610'!K6-Piel2_Ann2_20190215!K6</f>
        <v>100.04507127586476</v>
      </c>
      <c r="L6" s="36">
        <f>'20190610'!L6-Piel2_Ann2_20190215!L6</f>
        <v>109.28539272171838</v>
      </c>
      <c r="M6" s="36">
        <f>'20190610'!M6-Piel2_Ann2_20190215!M6</f>
        <v>24.206796835678688</v>
      </c>
      <c r="N6" s="36">
        <f>'20190610'!N6-Piel2_Ann2_20190215!N6</f>
        <v>-50.275378756101418</v>
      </c>
      <c r="O6" s="36">
        <f>'20190610'!O6-Piel2_Ann2_20190215!O6</f>
        <v>-125.78101671565673</v>
      </c>
      <c r="P6" s="47"/>
      <c r="Q6" s="50"/>
      <c r="R6" s="50"/>
      <c r="S6" s="50"/>
    </row>
    <row r="7" spans="1:19" ht="16.5" x14ac:dyDescent="0.3">
      <c r="A7" s="12">
        <v>3</v>
      </c>
      <c r="B7" s="1" t="s">
        <v>44</v>
      </c>
      <c r="C7" s="1" t="s">
        <v>45</v>
      </c>
      <c r="D7" s="33" t="s">
        <v>134</v>
      </c>
      <c r="E7" s="26">
        <f>'20190610'!E7-Piel2_Ann2_20190215!E7</f>
        <v>0</v>
      </c>
      <c r="F7" s="26">
        <f>'20190610'!F7-Piel2_Ann2_20190215!F7</f>
        <v>5.3290705182007514E-15</v>
      </c>
      <c r="G7" s="26">
        <f>'20190610'!G7-Piel2_Ann2_20190215!G7</f>
        <v>-7.1054273576010019E-15</v>
      </c>
      <c r="H7" s="26">
        <f>'20190610'!H7-Piel2_Ann2_20190215!H7</f>
        <v>-4.4408920985006262E-15</v>
      </c>
      <c r="I7" s="26">
        <f>'20190610'!I7-Piel2_Ann2_20190215!I7</f>
        <v>-4.4408920985006262E-15</v>
      </c>
      <c r="J7" s="26">
        <f>'20190610'!J7-Piel2_Ann2_20190215!J7</f>
        <v>0</v>
      </c>
      <c r="K7" s="26">
        <f>'20190610'!K7-Piel2_Ann2_20190215!K7</f>
        <v>1.7188889456213552E-2</v>
      </c>
      <c r="L7" s="37">
        <f>'20190610'!L7-Piel2_Ann2_20190215!L7</f>
        <v>-3.4674988355725134E-3</v>
      </c>
      <c r="M7" s="37">
        <f>'20190610'!M7-Piel2_Ann2_20190215!M7</f>
        <v>-0.1927665057096748</v>
      </c>
      <c r="N7" s="37">
        <f>'20190610'!N7-Piel2_Ann2_20190215!N7</f>
        <v>-9.0821721245197828E-2</v>
      </c>
      <c r="O7" s="37">
        <f>'20190610'!O7-Piel2_Ann2_20190215!O7</f>
        <v>-0.13817667584767879</v>
      </c>
      <c r="P7" s="37">
        <f>'20190610'!P7-Piel2_Ann2_20190215!P7</f>
        <v>-2.7576490570081713E-2</v>
      </c>
      <c r="Q7" s="37">
        <f>'20190610'!Q7-Piel2_Ann2_20190215!Q7</f>
        <v>0</v>
      </c>
      <c r="R7" s="37">
        <f>'20190610'!R7-Piel2_Ann2_20190215!R7</f>
        <v>9.9999999999999645E-2</v>
      </c>
      <c r="S7" s="37">
        <f>'20190610'!S7-Piel2_Ann2_20190215!S7</f>
        <v>0.14999999999999991</v>
      </c>
    </row>
    <row r="8" spans="1:19" ht="16.5" x14ac:dyDescent="0.3">
      <c r="A8" s="12">
        <v>4</v>
      </c>
      <c r="B8" s="1" t="s">
        <v>47</v>
      </c>
      <c r="C8" s="1" t="s">
        <v>48</v>
      </c>
      <c r="D8" s="33" t="s">
        <v>134</v>
      </c>
      <c r="E8" s="26">
        <f>'20190610'!E8-Piel2_Ann2_20190215!E8</f>
        <v>4.925438194192111E-6</v>
      </c>
      <c r="F8" s="26">
        <f>'20190610'!F8-Piel2_Ann2_20190215!F8</f>
        <v>-9.3265258636066051E-6</v>
      </c>
      <c r="G8" s="26">
        <f>'20190610'!G8-Piel2_Ann2_20190215!G8</f>
        <v>4.5487027442447925E-6</v>
      </c>
      <c r="H8" s="26">
        <f>'20190610'!H8-Piel2_Ann2_20190215!H8</f>
        <v>-7.1942451995710144E-14</v>
      </c>
      <c r="I8" s="26">
        <f>'20190610'!I8-Piel2_Ann2_20190215!I8</f>
        <v>-3.5527136788005009E-15</v>
      </c>
      <c r="J8" s="26">
        <f>'20190610'!J8-Piel2_Ann2_20190215!J8</f>
        <v>0</v>
      </c>
      <c r="K8" s="26">
        <f>'20190610'!K8-Piel2_Ann2_20190215!K8</f>
        <v>0.37008420829618061</v>
      </c>
      <c r="L8" s="37">
        <f>'20190610'!L8-Piel2_Ann2_20190215!L8</f>
        <v>9.7727840272279209E-3</v>
      </c>
      <c r="M8" s="37">
        <f>'20190610'!M8-Piel2_Ann2_20190215!M8</f>
        <v>-0.29137071118498614</v>
      </c>
      <c r="N8" s="37">
        <f>'20190610'!N8-Piel2_Ann2_20190215!N8</f>
        <v>-0.22866188936059118</v>
      </c>
      <c r="O8" s="37">
        <f>'20190610'!O8-Piel2_Ann2_20190215!O8</f>
        <v>-0.20847216761123821</v>
      </c>
      <c r="P8" s="49"/>
      <c r="Q8" s="48"/>
      <c r="R8" s="48"/>
      <c r="S8" s="48"/>
    </row>
    <row r="9" spans="1:19" s="16" customFormat="1" x14ac:dyDescent="0.2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1">
        <v>2022</v>
      </c>
    </row>
    <row r="10" spans="1:19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'20190610'!E10-Piel2_Ann2_20190215!E10</f>
        <v>0</v>
      </c>
      <c r="F10" s="26">
        <f>'20190610'!F10-Piel2_Ann2_20190215!F10</f>
        <v>0</v>
      </c>
      <c r="G10" s="26">
        <f>'20190610'!G10-Piel2_Ann2_20190215!G10</f>
        <v>0</v>
      </c>
      <c r="H10" s="26">
        <f>'20190610'!H10-Piel2_Ann2_20190215!H10</f>
        <v>0</v>
      </c>
      <c r="I10" s="26">
        <f>'20190610'!I10-Piel2_Ann2_20190215!I10</f>
        <v>0</v>
      </c>
      <c r="J10" s="26">
        <f>'20190610'!J10-Piel2_Ann2_20190215!J10</f>
        <v>0</v>
      </c>
      <c r="K10" s="26">
        <f>'20190610'!K10-Piel2_Ann2_20190215!K10</f>
        <v>-20.898109364006814</v>
      </c>
      <c r="L10" s="36">
        <f>'20190610'!L10-Piel2_Ann2_20190215!L10</f>
        <v>-146.22861360538627</v>
      </c>
      <c r="M10" s="36">
        <f>'20190610'!M10-Piel2_Ann2_20190215!M10</f>
        <v>-194.39779350418576</v>
      </c>
      <c r="N10" s="36">
        <f>'20190610'!N10-Piel2_Ann2_20190215!N10</f>
        <v>-261.65578807873499</v>
      </c>
      <c r="O10" s="36">
        <f>'20190610'!O10-Piel2_Ann2_20190215!O10</f>
        <v>-333.30099167302978</v>
      </c>
    </row>
    <row r="11" spans="1:19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'20190610'!E11-Piel2_Ann2_20190215!E11</f>
        <v>0</v>
      </c>
      <c r="F11" s="26">
        <f>'20190610'!F11-Piel2_Ann2_20190215!F11</f>
        <v>0</v>
      </c>
      <c r="G11" s="26">
        <f>'20190610'!G11-Piel2_Ann2_20190215!G11</f>
        <v>0</v>
      </c>
      <c r="H11" s="26">
        <f>'20190610'!H11-Piel2_Ann2_20190215!H11</f>
        <v>0</v>
      </c>
      <c r="I11" s="26">
        <f>'20190610'!I11-Piel2_Ann2_20190215!I11</f>
        <v>0</v>
      </c>
      <c r="J11" s="26">
        <f>'20190610'!J11-Piel2_Ann2_20190215!J11</f>
        <v>0</v>
      </c>
      <c r="K11" s="26">
        <f>'20190610'!K11-Piel2_Ann2_20190215!K11</f>
        <v>1.9568167064403497</v>
      </c>
      <c r="L11" s="36">
        <f>'20190610'!L11-Piel2_Ann2_20190215!L11</f>
        <v>-9.0529084318577588</v>
      </c>
      <c r="M11" s="36">
        <f>'20190610'!M11-Piel2_Ann2_20190215!M11</f>
        <v>1.3750262343246504</v>
      </c>
      <c r="N11" s="36">
        <f>'20190610'!N11-Piel2_Ann2_20190215!N11</f>
        <v>2.4765070046869369</v>
      </c>
      <c r="O11" s="36">
        <f>'20190610'!O11-Piel2_Ann2_20190215!O11</f>
        <v>2.5554504971005372</v>
      </c>
    </row>
    <row r="12" spans="1:19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'20190610'!E12-Piel2_Ann2_20190215!E12</f>
        <v>0</v>
      </c>
      <c r="F12" s="26">
        <f>'20190610'!F12-Piel2_Ann2_20190215!F12</f>
        <v>0</v>
      </c>
      <c r="G12" s="26">
        <f>'20190610'!G12-Piel2_Ann2_20190215!G12</f>
        <v>0</v>
      </c>
      <c r="H12" s="26">
        <f>'20190610'!H12-Piel2_Ann2_20190215!H12</f>
        <v>0</v>
      </c>
      <c r="I12" s="26">
        <f>'20190610'!I12-Piel2_Ann2_20190215!I12</f>
        <v>0</v>
      </c>
      <c r="J12" s="26">
        <f>'20190610'!J12-Piel2_Ann2_20190215!J12</f>
        <v>0</v>
      </c>
      <c r="K12" s="26">
        <f>'20190610'!K12-Piel2_Ann2_20190215!K12</f>
        <v>-138.4113831100467</v>
      </c>
      <c r="L12" s="36">
        <f>'20190610'!L12-Piel2_Ann2_20190215!L12</f>
        <v>-708.62245287121277</v>
      </c>
      <c r="M12" s="36">
        <f>'20190610'!M12-Piel2_Ann2_20190215!M12</f>
        <v>-1017.8962145162268</v>
      </c>
      <c r="N12" s="36">
        <f>'20190610'!N12-Piel2_Ann2_20190215!N12</f>
        <v>-1168.9856074884947</v>
      </c>
      <c r="O12" s="36">
        <f>'20190610'!O12-Piel2_Ann2_20190215!O12</f>
        <v>-1151.1325993390783</v>
      </c>
    </row>
    <row r="13" spans="1:19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'20190610'!E13-Piel2_Ann2_20190215!E13</f>
        <v>0</v>
      </c>
      <c r="F13" s="26">
        <f>'20190610'!F13-Piel2_Ann2_20190215!F13</f>
        <v>0</v>
      </c>
      <c r="G13" s="26">
        <f>'20190610'!G13-Piel2_Ann2_20190215!G13</f>
        <v>0</v>
      </c>
      <c r="H13" s="26">
        <f>'20190610'!H13-Piel2_Ann2_20190215!H13</f>
        <v>0</v>
      </c>
      <c r="I13" s="26">
        <f>'20190610'!I13-Piel2_Ann2_20190215!I13</f>
        <v>0</v>
      </c>
      <c r="J13" s="26">
        <f>'20190610'!J13-Piel2_Ann2_20190215!J13</f>
        <v>0</v>
      </c>
      <c r="K13" s="26">
        <f>'20190610'!K13-Piel2_Ann2_20190215!K13</f>
        <v>10.563616889950026</v>
      </c>
      <c r="L13" s="36">
        <f>'20190610'!L13-Piel2_Ann2_20190215!L13</f>
        <v>41.51354712878765</v>
      </c>
      <c r="M13" s="36">
        <f>'20190610'!M13-Piel2_Ann2_20190215!M13</f>
        <v>-17.896214516226792</v>
      </c>
      <c r="N13" s="36">
        <f>'20190610'!N13-Piel2_Ann2_20190215!N13</f>
        <v>-28.985607488494679</v>
      </c>
      <c r="O13" s="36">
        <f>'20190610'!O13-Piel2_Ann2_20190215!O13</f>
        <v>-41.132599339078297</v>
      </c>
    </row>
    <row r="14" spans="1:19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'20190610'!E14-Piel2_Ann2_20190215!E14</f>
        <v>0</v>
      </c>
      <c r="F14" s="26">
        <f>'20190610'!F14-Piel2_Ann2_20190215!F14</f>
        <v>0</v>
      </c>
      <c r="G14" s="26">
        <f>'20190610'!G14-Piel2_Ann2_20190215!G14</f>
        <v>0</v>
      </c>
      <c r="H14" s="26">
        <f>'20190610'!H14-Piel2_Ann2_20190215!H14</f>
        <v>0</v>
      </c>
      <c r="I14" s="26">
        <f>'20190610'!I14-Piel2_Ann2_20190215!I14</f>
        <v>0</v>
      </c>
      <c r="J14" s="26">
        <f>'20190610'!J14-Piel2_Ann2_20190215!J14</f>
        <v>0</v>
      </c>
      <c r="K14" s="26">
        <f>'20190610'!K14-Piel2_Ann2_20190215!K14</f>
        <v>-148.97499999999673</v>
      </c>
      <c r="L14" s="36">
        <f>'20190610'!L14-Piel2_Ann2_20190215!L14</f>
        <v>-750.13600000000042</v>
      </c>
      <c r="M14" s="36">
        <f>'20190610'!M14-Piel2_Ann2_20190215!M14</f>
        <v>-1000</v>
      </c>
      <c r="N14" s="36">
        <f>'20190610'!N14-Piel2_Ann2_20190215!N14</f>
        <v>-1140</v>
      </c>
      <c r="O14" s="36">
        <f>'20190610'!O14-Piel2_Ann2_20190215!O14</f>
        <v>-1110</v>
      </c>
    </row>
    <row r="15" spans="1:19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'20190610'!E15-Piel2_Ann2_20190215!E15</f>
        <v>0</v>
      </c>
      <c r="F15" s="26">
        <f>'20190610'!F15-Piel2_Ann2_20190215!F15</f>
        <v>0</v>
      </c>
      <c r="G15" s="26">
        <f>'20190610'!G15-Piel2_Ann2_20190215!G15</f>
        <v>0</v>
      </c>
      <c r="H15" s="26">
        <f>'20190610'!H15-Piel2_Ann2_20190215!H15</f>
        <v>0</v>
      </c>
      <c r="I15" s="26">
        <f>'20190610'!I15-Piel2_Ann2_20190215!I15</f>
        <v>0</v>
      </c>
      <c r="J15" s="26">
        <f>'20190610'!J15-Piel2_Ann2_20190215!J15</f>
        <v>0</v>
      </c>
      <c r="K15" s="26">
        <f>'20190610'!K15-Piel2_Ann2_20190215!K15</f>
        <v>-92.839265422055178</v>
      </c>
      <c r="L15" s="36">
        <f>'20190610'!L15-Piel2_Ann2_20190215!L15</f>
        <v>-150.63879192472996</v>
      </c>
      <c r="M15" s="36">
        <f>'20190610'!M15-Piel2_Ann2_20190215!M15</f>
        <v>-292.60796978134022</v>
      </c>
      <c r="N15" s="36">
        <f>'20190610'!N15-Piel2_Ann2_20190215!N15</f>
        <v>-352.57614147042113</v>
      </c>
      <c r="O15" s="36">
        <f>'20190610'!O15-Piel2_Ann2_20190215!O15</f>
        <v>-449.05227352338989</v>
      </c>
    </row>
    <row r="16" spans="1:19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'20190610'!E16-Piel2_Ann2_20190215!E16</f>
        <v>0</v>
      </c>
      <c r="F16" s="26">
        <f>'20190610'!F16-Piel2_Ann2_20190215!F16</f>
        <v>0</v>
      </c>
      <c r="G16" s="26">
        <f>'20190610'!G16-Piel2_Ann2_20190215!G16</f>
        <v>0</v>
      </c>
      <c r="H16" s="26">
        <f>'20190610'!H16-Piel2_Ann2_20190215!H16</f>
        <v>0</v>
      </c>
      <c r="I16" s="26">
        <f>'20190610'!I16-Piel2_Ann2_20190215!I16</f>
        <v>0</v>
      </c>
      <c r="J16" s="26">
        <f>'20190610'!J16-Piel2_Ann2_20190215!J16</f>
        <v>0</v>
      </c>
      <c r="K16" s="26">
        <f>'20190610'!K16-Piel2_Ann2_20190215!K16</f>
        <v>-254.1071865517788</v>
      </c>
      <c r="L16" s="36">
        <f>'20190610'!L16-Piel2_Ann2_20190215!L16</f>
        <v>-1017.7545814001587</v>
      </c>
      <c r="M16" s="36">
        <f>'20190610'!M16-Piel2_Ann2_20190215!M16</f>
        <v>-1459.3767101698268</v>
      </c>
      <c r="N16" s="36">
        <f>'20190610'!N16-Piel2_Ann2_20190215!N16</f>
        <v>-1712.3296993964686</v>
      </c>
      <c r="O16" s="36">
        <f>'20190610'!O16-Piel2_Ann2_20190215!O16</f>
        <v>-1824.5629926177207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1">
        <v>2022</v>
      </c>
    </row>
    <row r="18" spans="1:15" ht="16.5" x14ac:dyDescent="0.3">
      <c r="A18" s="12">
        <f>A16+1</f>
        <v>12</v>
      </c>
      <c r="B18" s="1" t="s">
        <v>2</v>
      </c>
      <c r="C18" s="1" t="s">
        <v>3</v>
      </c>
      <c r="D18" s="33" t="s">
        <v>134</v>
      </c>
      <c r="E18" s="27">
        <f>'20190610'!E18-Piel2_Ann2_20190215!E18</f>
        <v>0</v>
      </c>
      <c r="F18" s="27">
        <f>'20190610'!F18-Piel2_Ann2_20190215!F18</f>
        <v>0</v>
      </c>
      <c r="G18" s="27">
        <f>'20190610'!G18-Piel2_Ann2_20190215!G18</f>
        <v>0</v>
      </c>
      <c r="H18" s="27">
        <f>'20190610'!H18-Piel2_Ann2_20190215!H18</f>
        <v>0</v>
      </c>
      <c r="I18" s="27">
        <f>'20190610'!I18-Piel2_Ann2_20190215!I18</f>
        <v>0</v>
      </c>
      <c r="J18" s="27">
        <f>'20190610'!J18-Piel2_Ann2_20190215!J18</f>
        <v>0</v>
      </c>
      <c r="K18" s="27">
        <f>'20190610'!K18-Piel2_Ann2_20190215!K18</f>
        <v>-0.1491632246982233</v>
      </c>
      <c r="L18" s="37">
        <f>'20190610'!L18-Piel2_Ann2_20190215!L18</f>
        <v>-0.85007032401125393</v>
      </c>
      <c r="M18" s="37">
        <f>'20190610'!M18-Piel2_Ann2_20190215!M18</f>
        <v>-0.28322811492687006</v>
      </c>
      <c r="N18" s="37">
        <f>'20190610'!N18-Piel2_Ann2_20190215!N18</f>
        <v>-0.38493112802018281</v>
      </c>
      <c r="O18" s="37">
        <f>'20190610'!O18-Piel2_Ann2_20190215!O18</f>
        <v>-0.38493112802022722</v>
      </c>
    </row>
    <row r="19" spans="1:15" ht="16.5" x14ac:dyDescent="0.3">
      <c r="A19" s="12">
        <f>A18+1</f>
        <v>13</v>
      </c>
      <c r="B19" s="1" t="s">
        <v>51</v>
      </c>
      <c r="C19" s="1" t="s">
        <v>4</v>
      </c>
      <c r="D19" s="33" t="s">
        <v>134</v>
      </c>
      <c r="E19" s="27">
        <f>'20190610'!E19-Piel2_Ann2_20190215!E19</f>
        <v>0</v>
      </c>
      <c r="F19" s="27">
        <f>'20190610'!F19-Piel2_Ann2_20190215!F19</f>
        <v>0</v>
      </c>
      <c r="G19" s="27">
        <f>'20190610'!G19-Piel2_Ann2_20190215!G19</f>
        <v>0</v>
      </c>
      <c r="H19" s="27">
        <f>'20190610'!H19-Piel2_Ann2_20190215!H19</f>
        <v>0</v>
      </c>
      <c r="I19" s="27">
        <f>'20190610'!I19-Piel2_Ann2_20190215!I19</f>
        <v>0</v>
      </c>
      <c r="J19" s="27">
        <f>'20190610'!J19-Piel2_Ann2_20190215!J19</f>
        <v>0</v>
      </c>
      <c r="K19" s="27">
        <f>'20190610'!K19-Piel2_Ann2_20190215!K19</f>
        <v>5.0373491393740366E-2</v>
      </c>
      <c r="L19" s="37">
        <f>'20190610'!L19-Piel2_Ann2_20190215!L19</f>
        <v>-0.27418219350441309</v>
      </c>
      <c r="M19" s="37">
        <f>'20190610'!M19-Piel2_Ann2_20190215!M19</f>
        <v>0.25632846397476428</v>
      </c>
      <c r="N19" s="37">
        <f>'20190610'!N19-Piel2_Ann2_20190215!N19</f>
        <v>2.4612243373267617E-2</v>
      </c>
      <c r="O19" s="37">
        <f>'20190610'!O19-Piel2_Ann2_20190215!O19</f>
        <v>1.1420909502568577E-4</v>
      </c>
    </row>
    <row r="20" spans="1:15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3" t="s">
        <v>134</v>
      </c>
      <c r="E20" s="27">
        <f>'20190610'!E20-Piel2_Ann2_20190215!E20</f>
        <v>0</v>
      </c>
      <c r="F20" s="27">
        <f>'20190610'!F20-Piel2_Ann2_20190215!F20</f>
        <v>0</v>
      </c>
      <c r="G20" s="27">
        <f>'20190610'!G20-Piel2_Ann2_20190215!G20</f>
        <v>0</v>
      </c>
      <c r="H20" s="27">
        <f>'20190610'!H20-Piel2_Ann2_20190215!H20</f>
        <v>0</v>
      </c>
      <c r="I20" s="27">
        <f>'20190610'!I20-Piel2_Ann2_20190215!I20</f>
        <v>0</v>
      </c>
      <c r="J20" s="27">
        <f>'20190610'!J20-Piel2_Ann2_20190215!J20</f>
        <v>0</v>
      </c>
      <c r="K20" s="27">
        <f>'20190610'!K20-Piel2_Ann2_20190215!K20</f>
        <v>-2.5737849045062369</v>
      </c>
      <c r="L20" s="37">
        <f>'20190610'!L20-Piel2_Ann2_20190215!L20</f>
        <v>-9.0800771430504579</v>
      </c>
      <c r="M20" s="37">
        <f>'20190610'!M20-Piel2_Ann2_20190215!M20</f>
        <v>-4.5902870305667864</v>
      </c>
      <c r="N20" s="37">
        <f>'20190610'!N20-Piel2_Ann2_20190215!N20</f>
        <v>-1.8347452157976729</v>
      </c>
      <c r="O20" s="37">
        <f>'20190610'!O20-Piel2_Ann2_20190215!O20</f>
        <v>1.0843473164023232</v>
      </c>
    </row>
    <row r="21" spans="1:15" ht="16.5" x14ac:dyDescent="0.3">
      <c r="A21" s="12">
        <f t="shared" si="1"/>
        <v>15</v>
      </c>
      <c r="B21" s="1" t="s">
        <v>53</v>
      </c>
      <c r="C21" s="1" t="s">
        <v>6</v>
      </c>
      <c r="D21" s="33" t="s">
        <v>134</v>
      </c>
      <c r="E21" s="27">
        <f>'20190610'!E21-Piel2_Ann2_20190215!E21</f>
        <v>0</v>
      </c>
      <c r="F21" s="27">
        <f>'20190610'!F21-Piel2_Ann2_20190215!F21</f>
        <v>0</v>
      </c>
      <c r="G21" s="27">
        <f>'20190610'!G21-Piel2_Ann2_20190215!G21</f>
        <v>0</v>
      </c>
      <c r="H21" s="27">
        <f>'20190610'!H21-Piel2_Ann2_20190215!H21</f>
        <v>0</v>
      </c>
      <c r="I21" s="27">
        <f>'20190610'!I21-Piel2_Ann2_20190215!I21</f>
        <v>0</v>
      </c>
      <c r="J21" s="27">
        <f>'20190610'!J21-Piel2_Ann2_20190215!J21</f>
        <v>0</v>
      </c>
      <c r="K21" s="27">
        <f>'20190610'!K21-Piel2_Ann2_20190215!K21</f>
        <v>0.22074568293113472</v>
      </c>
      <c r="L21" s="37">
        <f>'20190610'!L21-Piel2_Ann2_20190215!L21</f>
        <v>0.5411312708554652</v>
      </c>
      <c r="M21" s="37">
        <f>'20190610'!M21-Piel2_Ann2_20190215!M21</f>
        <v>-1.0272225768168886</v>
      </c>
      <c r="N21" s="37">
        <f>'20190610'!N21-Piel2_Ann2_20190215!N21</f>
        <v>-0.16097905381609046</v>
      </c>
      <c r="O21" s="37">
        <f>'20190610'!O21-Piel2_Ann2_20190215!O21</f>
        <v>-0.16097905381609046</v>
      </c>
    </row>
    <row r="22" spans="1:15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27" t="s">
        <v>58</v>
      </c>
      <c r="O22" s="27" t="s">
        <v>58</v>
      </c>
    </row>
    <row r="23" spans="1:15" ht="16.5" x14ac:dyDescent="0.3">
      <c r="A23" s="12">
        <f t="shared" si="1"/>
        <v>17</v>
      </c>
      <c r="B23" s="1" t="s">
        <v>8</v>
      </c>
      <c r="C23" s="1" t="s">
        <v>9</v>
      </c>
      <c r="D23" s="33" t="s">
        <v>134</v>
      </c>
      <c r="E23" s="27">
        <f>'20190610'!E23-Piel2_Ann2_20190215!E23</f>
        <v>0</v>
      </c>
      <c r="F23" s="27">
        <f>'20190610'!F23-Piel2_Ann2_20190215!F23</f>
        <v>0</v>
      </c>
      <c r="G23" s="27">
        <f>'20190610'!G23-Piel2_Ann2_20190215!G23</f>
        <v>0</v>
      </c>
      <c r="H23" s="27">
        <f>'20190610'!H23-Piel2_Ann2_20190215!H23</f>
        <v>0</v>
      </c>
      <c r="I23" s="27">
        <f>'20190610'!I23-Piel2_Ann2_20190215!I23</f>
        <v>0</v>
      </c>
      <c r="J23" s="27">
        <f>'20190610'!J23-Piel2_Ann2_20190215!J23</f>
        <v>0</v>
      </c>
      <c r="K23" s="27">
        <f>'20190610'!K23-Piel2_Ann2_20190215!K23</f>
        <v>-0.6400695051904659</v>
      </c>
      <c r="L23" s="37">
        <f>'20190610'!L23-Piel2_Ann2_20190215!L23</f>
        <v>-0.37097083957082777</v>
      </c>
      <c r="M23" s="37">
        <f>'20190610'!M23-Piel2_Ann2_20190215!M23</f>
        <v>-0.89340059101825631</v>
      </c>
      <c r="N23" s="37">
        <f>'20190610'!N23-Piel2_Ann2_20190215!N23</f>
        <v>-0.30847864390002311</v>
      </c>
      <c r="O23" s="37">
        <f>'20190610'!O23-Piel2_Ann2_20190215!O23</f>
        <v>-0.50881245464502456</v>
      </c>
    </row>
    <row r="24" spans="1:15" ht="16.5" x14ac:dyDescent="0.3">
      <c r="A24" s="12">
        <f t="shared" si="1"/>
        <v>18</v>
      </c>
      <c r="B24" s="1" t="s">
        <v>10</v>
      </c>
      <c r="C24" s="1" t="s">
        <v>11</v>
      </c>
      <c r="D24" s="33" t="s">
        <v>134</v>
      </c>
      <c r="E24" s="27">
        <f>'20190610'!E24-Piel2_Ann2_20190215!E24</f>
        <v>0</v>
      </c>
      <c r="F24" s="27">
        <f>'20190610'!F24-Piel2_Ann2_20190215!F24</f>
        <v>0</v>
      </c>
      <c r="G24" s="27">
        <f>'20190610'!G24-Piel2_Ann2_20190215!G24</f>
        <v>0</v>
      </c>
      <c r="H24" s="27">
        <f>'20190610'!H24-Piel2_Ann2_20190215!H24</f>
        <v>0</v>
      </c>
      <c r="I24" s="27">
        <f>'20190610'!I24-Piel2_Ann2_20190215!I24</f>
        <v>0</v>
      </c>
      <c r="J24" s="27">
        <f>'20190610'!J24-Piel2_Ann2_20190215!J24</f>
        <v>0</v>
      </c>
      <c r="K24" s="27">
        <f>'20190610'!K24-Piel2_Ann2_20190215!K24</f>
        <v>-1.6941186115619233</v>
      </c>
      <c r="L24" s="37">
        <f>'20190610'!L24-Piel2_Ann2_20190215!L24</f>
        <v>-4.7523061292140234</v>
      </c>
      <c r="M24" s="37">
        <f>'20190610'!M24-Piel2_Ann2_20190215!M24</f>
        <v>-2.4408512713924413</v>
      </c>
      <c r="N24" s="37">
        <f>'20190610'!N24-Piel2_Ann2_20190215!N24</f>
        <v>-1.1043043861664437</v>
      </c>
      <c r="O24" s="37">
        <f>'20190610'!O24-Piel2_Ann2_20190215!O24</f>
        <v>-0.16678051969816199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1">
        <v>2022</v>
      </c>
    </row>
    <row r="26" spans="1:15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'20190610'!E26-Piel2_Ann2_20190215!E26</f>
        <v>0</v>
      </c>
      <c r="F26" s="26">
        <f>'20190610'!F26-Piel2_Ann2_20190215!F26</f>
        <v>0</v>
      </c>
      <c r="G26" s="26">
        <f>'20190610'!G26-Piel2_Ann2_20190215!G26</f>
        <v>0</v>
      </c>
      <c r="H26" s="26">
        <f>'20190610'!H26-Piel2_Ann2_20190215!H26</f>
        <v>0</v>
      </c>
      <c r="I26" s="26">
        <f>'20190610'!I26-Piel2_Ann2_20190215!I26</f>
        <v>0</v>
      </c>
      <c r="J26" s="26">
        <f>'20190610'!J26-Piel2_Ann2_20190215!J26</f>
        <v>0</v>
      </c>
      <c r="K26" s="26">
        <f>'20190610'!K26-Piel2_Ann2_20190215!K26</f>
        <v>6.2629213802356389</v>
      </c>
      <c r="L26" s="36">
        <f>'20190610'!L26-Piel2_Ann2_20190215!L26</f>
        <v>-90.637356269191514</v>
      </c>
      <c r="M26" s="36">
        <f>'20190610'!M26-Piel2_Ann2_20190215!M26</f>
        <v>-92.195750364178821</v>
      </c>
      <c r="N26" s="36">
        <f>'20190610'!N26-Piel2_Ann2_20190215!N26</f>
        <v>-174.30232638824236</v>
      </c>
      <c r="O26" s="36">
        <f>'20190610'!O26-Piel2_Ann2_20190215!O26</f>
        <v>-265.06101154027783</v>
      </c>
    </row>
    <row r="27" spans="1:15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'20190610'!E27-Piel2_Ann2_20190215!E27</f>
        <v>0</v>
      </c>
      <c r="F27" s="26">
        <f>'20190610'!F27-Piel2_Ann2_20190215!F27</f>
        <v>0</v>
      </c>
      <c r="G27" s="26">
        <f>'20190610'!G27-Piel2_Ann2_20190215!G27</f>
        <v>0</v>
      </c>
      <c r="H27" s="26">
        <f>'20190610'!H27-Piel2_Ann2_20190215!H27</f>
        <v>0</v>
      </c>
      <c r="I27" s="26">
        <f>'20190610'!I27-Piel2_Ann2_20190215!I27</f>
        <v>0</v>
      </c>
      <c r="J27" s="26">
        <f>'20190610'!J27-Piel2_Ann2_20190215!J27</f>
        <v>0</v>
      </c>
      <c r="K27" s="26">
        <f>'20190610'!K27-Piel2_Ann2_20190215!K27</f>
        <v>-10.568426427429586</v>
      </c>
      <c r="L27" s="36">
        <f>'20190610'!L27-Piel2_Ann2_20190215!L27</f>
        <v>8.0204121972856228</v>
      </c>
      <c r="M27" s="36">
        <f>'20190610'!M27-Piel2_Ann2_20190215!M27</f>
        <v>37.275722771373694</v>
      </c>
      <c r="N27" s="36">
        <f>'20190610'!N27-Piel2_Ann2_20190215!N27</f>
        <v>37.411684048315692</v>
      </c>
      <c r="O27" s="36">
        <f>'20190610'!O27-Piel2_Ann2_20190215!O27</f>
        <v>35.885980629827827</v>
      </c>
    </row>
    <row r="28" spans="1:15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'20190610'!E28-Piel2_Ann2_20190215!E28</f>
        <v>0</v>
      </c>
      <c r="F28" s="26">
        <f>'20190610'!F28-Piel2_Ann2_20190215!F28</f>
        <v>0</v>
      </c>
      <c r="G28" s="26">
        <f>'20190610'!G28-Piel2_Ann2_20190215!G28</f>
        <v>0</v>
      </c>
      <c r="H28" s="26">
        <f>'20190610'!H28-Piel2_Ann2_20190215!H28</f>
        <v>0</v>
      </c>
      <c r="I28" s="26">
        <f>'20190610'!I28-Piel2_Ann2_20190215!I28</f>
        <v>0</v>
      </c>
      <c r="J28" s="26">
        <f>'20190610'!J28-Piel2_Ann2_20190215!J28</f>
        <v>0</v>
      </c>
      <c r="K28" s="26">
        <f>'20190610'!K28-Piel2_Ann2_20190215!K28</f>
        <v>-54.776676703792873</v>
      </c>
      <c r="L28" s="36">
        <f>'20190610'!L28-Piel2_Ann2_20190215!L28</f>
        <v>-913.50046419858427</v>
      </c>
      <c r="M28" s="36">
        <f>'20190610'!M28-Piel2_Ann2_20190215!M28</f>
        <v>-1308.980714387425</v>
      </c>
      <c r="N28" s="36">
        <f>'20190610'!N28-Piel2_Ann2_20190215!N28</f>
        <v>-1652.0587223280618</v>
      </c>
      <c r="O28" s="36">
        <f>'20190610'!O28-Piel2_Ann2_20190215!O28</f>
        <v>-1771.7211132072043</v>
      </c>
    </row>
    <row r="29" spans="1:15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'20190610'!E29-Piel2_Ann2_20190215!E29</f>
        <v>0</v>
      </c>
      <c r="F29" s="26">
        <f>'20190610'!F29-Piel2_Ann2_20190215!F29</f>
        <v>0</v>
      </c>
      <c r="G29" s="26">
        <f>'20190610'!G29-Piel2_Ann2_20190215!G29</f>
        <v>0</v>
      </c>
      <c r="H29" s="26">
        <f>'20190610'!H29-Piel2_Ann2_20190215!H29</f>
        <v>0</v>
      </c>
      <c r="I29" s="26">
        <f>'20190610'!I29-Piel2_Ann2_20190215!I29</f>
        <v>0</v>
      </c>
      <c r="J29" s="26">
        <f>'20190610'!J29-Piel2_Ann2_20190215!J29</f>
        <v>0</v>
      </c>
      <c r="K29" s="26">
        <f>'20190610'!K29-Piel2_Ann2_20190215!K29</f>
        <v>15.93948157041541</v>
      </c>
      <c r="L29" s="36">
        <f>'20190610'!L29-Piel2_Ann2_20190215!L29</f>
        <v>62.211305553265447</v>
      </c>
      <c r="M29" s="36">
        <f>'20190610'!M29-Piel2_Ann2_20190215!M29</f>
        <v>-4.2695695394404538</v>
      </c>
      <c r="N29" s="36">
        <f>'20190610'!N29-Piel2_Ann2_20190215!N29</f>
        <v>-23.425323351151746</v>
      </c>
      <c r="O29" s="36">
        <f>'20190610'!O29-Piel2_Ann2_20190215!O29</f>
        <v>-45.229311561446593</v>
      </c>
    </row>
    <row r="30" spans="1:15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'20190610'!E30-Piel2_Ann2_20190215!E30</f>
        <v>0</v>
      </c>
      <c r="F30" s="26">
        <f>'20190610'!F30-Piel2_Ann2_20190215!F30</f>
        <v>0</v>
      </c>
      <c r="G30" s="26">
        <f>'20190610'!G30-Piel2_Ann2_20190215!G30</f>
        <v>0</v>
      </c>
      <c r="H30" s="26">
        <f>'20190610'!H30-Piel2_Ann2_20190215!H30</f>
        <v>0</v>
      </c>
      <c r="I30" s="26">
        <f>'20190610'!I30-Piel2_Ann2_20190215!I30</f>
        <v>0</v>
      </c>
      <c r="J30" s="26">
        <f>'20190610'!J30-Piel2_Ann2_20190215!J30</f>
        <v>0</v>
      </c>
      <c r="K30" s="26">
        <f>'20190610'!K30-Piel2_Ann2_20190215!K30</f>
        <v>-70.716158274208851</v>
      </c>
      <c r="L30" s="36">
        <f>'20190610'!L30-Piel2_Ann2_20190215!L30</f>
        <v>-975.71176975184926</v>
      </c>
      <c r="M30" s="36">
        <f>'20190610'!M30-Piel2_Ann2_20190215!M30</f>
        <v>-1304.711144847985</v>
      </c>
      <c r="N30" s="36">
        <f>'20190610'!N30-Piel2_Ann2_20190215!N30</f>
        <v>-1628.6333989769096</v>
      </c>
      <c r="O30" s="36">
        <f>'20190610'!O30-Piel2_Ann2_20190215!O30</f>
        <v>-1726.4918016457589</v>
      </c>
    </row>
    <row r="31" spans="1:15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'20190610'!E31-Piel2_Ann2_20190215!E31</f>
        <v>0</v>
      </c>
      <c r="F31" s="26">
        <f>'20190610'!F31-Piel2_Ann2_20190215!F31</f>
        <v>0</v>
      </c>
      <c r="G31" s="26">
        <f>'20190610'!G31-Piel2_Ann2_20190215!G31</f>
        <v>0</v>
      </c>
      <c r="H31" s="26">
        <f>'20190610'!H31-Piel2_Ann2_20190215!H31</f>
        <v>0</v>
      </c>
      <c r="I31" s="26">
        <f>'20190610'!I31-Piel2_Ann2_20190215!I31</f>
        <v>0</v>
      </c>
      <c r="J31" s="26">
        <f>'20190610'!J31-Piel2_Ann2_20190215!J31</f>
        <v>0</v>
      </c>
      <c r="K31" s="26">
        <f>'20190610'!K31-Piel2_Ann2_20190215!K31</f>
        <v>-117.45276348358675</v>
      </c>
      <c r="L31" s="36">
        <f>'20190610'!L31-Piel2_Ann2_20190215!L31</f>
        <v>-315.72965024402583</v>
      </c>
      <c r="M31" s="36">
        <f>'20190610'!M31-Piel2_Ann2_20190215!M31</f>
        <v>-694.41261017927172</v>
      </c>
      <c r="N31" s="36">
        <f>'20190610'!N31-Piel2_Ann2_20190215!N31</f>
        <v>-825.18050094212958</v>
      </c>
      <c r="O31" s="36">
        <f>'20190610'!O31-Piel2_Ann2_20190215!O31</f>
        <v>-1034.7119175186672</v>
      </c>
    </row>
    <row r="32" spans="1:15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'20190610'!E32-Piel2_Ann2_20190215!E32</f>
        <v>0</v>
      </c>
      <c r="F32" s="26">
        <f>'20190610'!F32-Piel2_Ann2_20190215!F32</f>
        <v>0</v>
      </c>
      <c r="G32" s="26">
        <f>'20190610'!G32-Piel2_Ann2_20190215!G32</f>
        <v>0</v>
      </c>
      <c r="H32" s="26">
        <f>'20190610'!H32-Piel2_Ann2_20190215!H32</f>
        <v>0</v>
      </c>
      <c r="I32" s="26">
        <f>'20190610'!I32-Piel2_Ann2_20190215!I32</f>
        <v>0</v>
      </c>
      <c r="J32" s="26">
        <f>'20190610'!J32-Piel2_Ann2_20190215!J32</f>
        <v>0</v>
      </c>
      <c r="K32" s="26">
        <f>'20190610'!K32-Piel2_Ann2_20190215!K32</f>
        <v>-276.58001651044106</v>
      </c>
      <c r="L32" s="36">
        <f>'20190610'!L32-Piel2_Ann2_20190215!L32</f>
        <v>-1421.1324512362298</v>
      </c>
      <c r="M32" s="36">
        <f>'20190610'!M32-Piel2_Ann2_20190215!M32</f>
        <v>-2082.520148995176</v>
      </c>
      <c r="N32" s="36">
        <f>'20190610'!N32-Piel2_Ann2_20190215!N32</f>
        <v>-2563.854486854023</v>
      </c>
      <c r="O32" s="36">
        <f>'20190610'!O32-Piel2_Ann2_20190215!O32</f>
        <v>-2909.8270449206575</v>
      </c>
    </row>
    <row r="33" spans="1:16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1">
        <v>2022</v>
      </c>
    </row>
    <row r="34" spans="1:16" ht="16.5" x14ac:dyDescent="0.3">
      <c r="A34" s="12">
        <f>A32+1</f>
        <v>26</v>
      </c>
      <c r="B34" s="1" t="s">
        <v>63</v>
      </c>
      <c r="C34" s="1" t="s">
        <v>64</v>
      </c>
      <c r="D34" s="33" t="s">
        <v>134</v>
      </c>
      <c r="E34" s="27">
        <f>'20190610'!E34-Piel2_Ann2_20190215!E34</f>
        <v>0</v>
      </c>
      <c r="F34" s="27">
        <f>'20190610'!F34-Piel2_Ann2_20190215!F34</f>
        <v>0</v>
      </c>
      <c r="G34" s="27">
        <f>'20190610'!G34-Piel2_Ann2_20190215!G34</f>
        <v>0</v>
      </c>
      <c r="H34" s="27">
        <f>'20190610'!H34-Piel2_Ann2_20190215!H34</f>
        <v>0</v>
      </c>
      <c r="I34" s="27">
        <f>'20190610'!I34-Piel2_Ann2_20190215!I34</f>
        <v>0</v>
      </c>
      <c r="J34" s="27">
        <f>'20190610'!J34-Piel2_Ann2_20190215!J34</f>
        <v>0</v>
      </c>
      <c r="K34" s="27">
        <f>'20190610'!K34-Piel2_Ann2_20190215!K34</f>
        <v>0.3361888382339373</v>
      </c>
      <c r="L34" s="37">
        <f>'20190610'!L34-Piel2_Ann2_20190215!L34</f>
        <v>1.2937777927774619E-2</v>
      </c>
      <c r="M34" s="37">
        <f>'20190610'!M34-Piel2_Ann2_20190215!M34</f>
        <v>-9.0677882384468944E-2</v>
      </c>
      <c r="N34" s="37">
        <f>'20190610'!N34-Piel2_Ann2_20190215!N34</f>
        <v>-0.13185390441690004</v>
      </c>
      <c r="O34" s="37">
        <f>'20190610'!O34-Piel2_Ann2_20190215!O34</f>
        <v>-6.5071114782156769E-2</v>
      </c>
    </row>
    <row r="35" spans="1:16" ht="16.5" x14ac:dyDescent="0.3">
      <c r="A35" s="12">
        <f>A34+1</f>
        <v>27</v>
      </c>
      <c r="B35" s="17" t="s">
        <v>65</v>
      </c>
      <c r="C35" s="17" t="s">
        <v>66</v>
      </c>
      <c r="D35" s="33" t="s">
        <v>134</v>
      </c>
      <c r="E35" s="27">
        <f>'20190610'!E35-Piel2_Ann2_20190215!E35</f>
        <v>0</v>
      </c>
      <c r="F35" s="27">
        <f>'20190610'!F35-Piel2_Ann2_20190215!F35</f>
        <v>0</v>
      </c>
      <c r="G35" s="27">
        <f>'20190610'!G35-Piel2_Ann2_20190215!G35</f>
        <v>0</v>
      </c>
      <c r="H35" s="27">
        <f>'20190610'!H35-Piel2_Ann2_20190215!H35</f>
        <v>0</v>
      </c>
      <c r="I35" s="27">
        <f>'20190610'!I35-Piel2_Ann2_20190215!I35</f>
        <v>0</v>
      </c>
      <c r="J35" s="27">
        <f>'20190610'!J35-Piel2_Ann2_20190215!J35</f>
        <v>0</v>
      </c>
      <c r="K35" s="27">
        <f>'20190610'!K35-Piel2_Ann2_20190215!K35</f>
        <v>0.18357943574998492</v>
      </c>
      <c r="L35" s="37">
        <f>'20190610'!L35-Piel2_Ann2_20190215!L35</f>
        <v>0.30000000000000027</v>
      </c>
      <c r="M35" s="37">
        <f>'20190610'!M35-Piel2_Ann2_20190215!M35</f>
        <v>0.30000000000000027</v>
      </c>
      <c r="N35" s="37">
        <f>'20190610'!N35-Piel2_Ann2_20190215!N35</f>
        <v>0</v>
      </c>
      <c r="O35" s="37">
        <f>'20190610'!O35-Piel2_Ann2_20190215!O35</f>
        <v>0</v>
      </c>
    </row>
    <row r="36" spans="1:16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3" t="s">
        <v>134</v>
      </c>
      <c r="E36" s="27">
        <f>'20190610'!E36-Piel2_Ann2_20190215!E36</f>
        <v>0</v>
      </c>
      <c r="F36" s="27">
        <f>'20190610'!F36-Piel2_Ann2_20190215!F36</f>
        <v>0</v>
      </c>
      <c r="G36" s="27">
        <f>'20190610'!G36-Piel2_Ann2_20190215!G36</f>
        <v>0</v>
      </c>
      <c r="H36" s="27">
        <f>'20190610'!H36-Piel2_Ann2_20190215!H36</f>
        <v>0</v>
      </c>
      <c r="I36" s="27">
        <f>'20190610'!I36-Piel2_Ann2_20190215!I36</f>
        <v>0</v>
      </c>
      <c r="J36" s="27">
        <f>'20190610'!J36-Piel2_Ann2_20190215!J36</f>
        <v>0</v>
      </c>
      <c r="K36" s="27">
        <f>'20190610'!K36-Piel2_Ann2_20190215!K36</f>
        <v>-0.25960023254769382</v>
      </c>
      <c r="L36" s="37">
        <f>'20190610'!L36-Piel2_Ann2_20190215!L36</f>
        <v>0.63151823631234727</v>
      </c>
      <c r="M36" s="37">
        <f>'20190610'!M36-Piel2_Ann2_20190215!M36</f>
        <v>0.24318150020080731</v>
      </c>
      <c r="N36" s="37">
        <f>'20190610'!N36-Piel2_Ann2_20190215!N36</f>
        <v>-5.4844764089267528E-2</v>
      </c>
      <c r="O36" s="37">
        <f>'20190610'!O36-Piel2_Ann2_20190215!O36</f>
        <v>-5.4844764089267528E-2</v>
      </c>
    </row>
    <row r="37" spans="1:16" ht="16.5" x14ac:dyDescent="0.3">
      <c r="A37" s="12">
        <f t="shared" si="3"/>
        <v>29</v>
      </c>
      <c r="B37" s="17" t="s">
        <v>69</v>
      </c>
      <c r="C37" s="17" t="s">
        <v>70</v>
      </c>
      <c r="D37" s="33" t="s">
        <v>134</v>
      </c>
      <c r="E37" s="27">
        <f>'20190610'!E37-Piel2_Ann2_20190215!E37</f>
        <v>0</v>
      </c>
      <c r="F37" s="27">
        <f>'20190610'!F37-Piel2_Ann2_20190215!F37</f>
        <v>0</v>
      </c>
      <c r="G37" s="27">
        <f>'20190610'!G37-Piel2_Ann2_20190215!G37</f>
        <v>0</v>
      </c>
      <c r="H37" s="27">
        <f>'20190610'!H37-Piel2_Ann2_20190215!H37</f>
        <v>0</v>
      </c>
      <c r="I37" s="27">
        <f>'20190610'!I37-Piel2_Ann2_20190215!I37</f>
        <v>0</v>
      </c>
      <c r="J37" s="27">
        <f>'20190610'!J37-Piel2_Ann2_20190215!J37</f>
        <v>0</v>
      </c>
      <c r="K37" s="27">
        <f>'20190610'!K37-Piel2_Ann2_20190215!K37</f>
        <v>1.4889686232478283</v>
      </c>
      <c r="L37" s="37">
        <f>'20190610'!L37-Piel2_Ann2_20190215!L37</f>
        <v>-2.5889973747881783</v>
      </c>
      <c r="M37" s="37">
        <f>'20190610'!M37-Piel2_Ann2_20190215!M37</f>
        <v>0.30739503681982683</v>
      </c>
      <c r="N37" s="37">
        <f>'20190610'!N37-Piel2_Ann2_20190215!N37</f>
        <v>-1.43650910488752</v>
      </c>
      <c r="O37" s="37">
        <f>'20190610'!O37-Piel2_Ann2_20190215!O37</f>
        <v>-1.0505982217696754</v>
      </c>
    </row>
    <row r="38" spans="1:16" ht="16.5" x14ac:dyDescent="0.3">
      <c r="A38" s="12">
        <f t="shared" si="3"/>
        <v>30</v>
      </c>
      <c r="B38" s="17" t="s">
        <v>71</v>
      </c>
      <c r="C38" s="17" t="s">
        <v>72</v>
      </c>
      <c r="D38" s="33" t="s">
        <v>134</v>
      </c>
      <c r="E38" s="27">
        <f>'20190610'!E38-Piel2_Ann2_20190215!E38</f>
        <v>0</v>
      </c>
      <c r="F38" s="27">
        <f>'20190610'!F38-Piel2_Ann2_20190215!F38</f>
        <v>0</v>
      </c>
      <c r="G38" s="27">
        <f>'20190610'!G38-Piel2_Ann2_20190215!G38</f>
        <v>0</v>
      </c>
      <c r="H38" s="27">
        <f>'20190610'!H38-Piel2_Ann2_20190215!H38</f>
        <v>0</v>
      </c>
      <c r="I38" s="27">
        <f>'20190610'!I38-Piel2_Ann2_20190215!I38</f>
        <v>0</v>
      </c>
      <c r="J38" s="27">
        <f>'20190610'!J38-Piel2_Ann2_20190215!J38</f>
        <v>0</v>
      </c>
      <c r="K38" s="27">
        <f>'20190610'!K38-Piel2_Ann2_20190215!K38</f>
        <v>4.8333718252931313E-2</v>
      </c>
      <c r="L38" s="37">
        <f>'20190610'!L38-Piel2_Ann2_20190215!L38</f>
        <v>0.10127796005991385</v>
      </c>
      <c r="M38" s="37">
        <f>'20190610'!M38-Piel2_Ann2_20190215!M38</f>
        <v>8.4708447661992814E-2</v>
      </c>
      <c r="N38" s="37">
        <f>'20190610'!N38-Piel2_Ann2_20190215!N38</f>
        <v>-6.8138935264071332E-2</v>
      </c>
      <c r="O38" s="37">
        <f>'20190610'!O38-Piel2_Ann2_20190215!O38</f>
        <v>-6.8138935264071332E-2</v>
      </c>
    </row>
    <row r="39" spans="1:16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6" t="s">
        <v>58</v>
      </c>
      <c r="F39" s="26" t="s">
        <v>58</v>
      </c>
      <c r="G39" s="26" t="s">
        <v>58</v>
      </c>
      <c r="H39" s="26" t="s">
        <v>58</v>
      </c>
      <c r="I39" s="26" t="s">
        <v>58</v>
      </c>
      <c r="J39" s="26" t="s">
        <v>58</v>
      </c>
      <c r="K39" s="26" t="s">
        <v>58</v>
      </c>
      <c r="L39" s="26" t="s">
        <v>58</v>
      </c>
      <c r="M39" s="26" t="s">
        <v>58</v>
      </c>
      <c r="N39" s="26" t="s">
        <v>58</v>
      </c>
      <c r="O39" s="26" t="s">
        <v>58</v>
      </c>
    </row>
    <row r="40" spans="1:16" ht="16.5" x14ac:dyDescent="0.3">
      <c r="A40" s="12">
        <f t="shared" si="3"/>
        <v>32</v>
      </c>
      <c r="B40" s="17" t="s">
        <v>75</v>
      </c>
      <c r="C40" s="17" t="s">
        <v>76</v>
      </c>
      <c r="D40" s="33" t="s">
        <v>134</v>
      </c>
      <c r="E40" s="27">
        <f>'20190610'!E40-Piel2_Ann2_20190215!E40</f>
        <v>0</v>
      </c>
      <c r="F40" s="27">
        <f>'20190610'!F40-Piel2_Ann2_20190215!F40</f>
        <v>0</v>
      </c>
      <c r="G40" s="27">
        <f>'20190610'!G40-Piel2_Ann2_20190215!G40</f>
        <v>0</v>
      </c>
      <c r="H40" s="27">
        <f>'20190610'!H40-Piel2_Ann2_20190215!H40</f>
        <v>0</v>
      </c>
      <c r="I40" s="27">
        <f>'20190610'!I40-Piel2_Ann2_20190215!I40</f>
        <v>0</v>
      </c>
      <c r="J40" s="27">
        <f>'20190610'!J40-Piel2_Ann2_20190215!J40</f>
        <v>0</v>
      </c>
      <c r="K40" s="27">
        <f>'20190610'!K40-Piel2_Ann2_20190215!K40</f>
        <v>-4.8438238824979774E-2</v>
      </c>
      <c r="L40" s="37">
        <f>'20190610'!L40-Piel2_Ann2_20190215!L40</f>
        <v>-0.70000000000000018</v>
      </c>
      <c r="M40" s="37">
        <f>'20190610'!M40-Piel2_Ann2_20190215!M40</f>
        <v>-1</v>
      </c>
      <c r="N40" s="37">
        <f>'20190610'!N40-Piel2_Ann2_20190215!N40</f>
        <v>-0.10000000000000009</v>
      </c>
      <c r="O40" s="37">
        <f>'20190610'!O40-Piel2_Ann2_20190215!O40</f>
        <v>-0.20000000000000018</v>
      </c>
    </row>
    <row r="41" spans="1:16" ht="16.5" x14ac:dyDescent="0.3">
      <c r="A41" s="12">
        <f t="shared" si="3"/>
        <v>33</v>
      </c>
      <c r="B41" s="17" t="s">
        <v>77</v>
      </c>
      <c r="C41" s="17" t="s">
        <v>78</v>
      </c>
      <c r="D41" s="33" t="s">
        <v>134</v>
      </c>
      <c r="E41" s="27">
        <f>'20190610'!E41-Piel2_Ann2_20190215!E41</f>
        <v>0</v>
      </c>
      <c r="F41" s="27">
        <f>'20190610'!F41-Piel2_Ann2_20190215!F41</f>
        <v>0</v>
      </c>
      <c r="G41" s="27">
        <f>'20190610'!G41-Piel2_Ann2_20190215!G41</f>
        <v>0</v>
      </c>
      <c r="H41" s="27">
        <f>'20190610'!H41-Piel2_Ann2_20190215!H41</f>
        <v>0</v>
      </c>
      <c r="I41" s="27">
        <f>'20190610'!I41-Piel2_Ann2_20190215!I41</f>
        <v>0</v>
      </c>
      <c r="J41" s="27">
        <f>'20190610'!J41-Piel2_Ann2_20190215!J41</f>
        <v>0</v>
      </c>
      <c r="K41" s="27">
        <f>'20190610'!K41-Piel2_Ann2_20190215!K41</f>
        <v>3.7106291246215006E-2</v>
      </c>
      <c r="L41" s="37">
        <f>'20190610'!L41-Piel2_Ann2_20190215!L41</f>
        <v>-1.5</v>
      </c>
      <c r="M41" s="37">
        <f>'20190610'!M41-Piel2_Ann2_20190215!M41</f>
        <v>-0.5</v>
      </c>
      <c r="N41" s="37">
        <f>'20190610'!N41-Piel2_Ann2_20190215!N41</f>
        <v>-0.5</v>
      </c>
      <c r="O41" s="37">
        <f>'20190610'!O41-Piel2_Ann2_20190215!O41</f>
        <v>-0.5</v>
      </c>
    </row>
    <row r="42" spans="1:16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1">
        <v>2022</v>
      </c>
    </row>
    <row r="43" spans="1:16" ht="16.5" x14ac:dyDescent="0.3">
      <c r="A43" s="12">
        <f>A41+1</f>
        <v>34</v>
      </c>
      <c r="B43" s="1" t="s">
        <v>2</v>
      </c>
      <c r="C43" s="1" t="s">
        <v>3</v>
      </c>
      <c r="D43" s="33" t="s">
        <v>134</v>
      </c>
      <c r="E43" s="27">
        <f>'20190610'!E43-Piel2_Ann2_20190215!E43</f>
        <v>0</v>
      </c>
      <c r="F43" s="27">
        <f>'20190610'!F43-Piel2_Ann2_20190215!F43</f>
        <v>0</v>
      </c>
      <c r="G43" s="27">
        <f>'20190610'!G43-Piel2_Ann2_20190215!G43</f>
        <v>0</v>
      </c>
      <c r="H43" s="27">
        <f>'20190610'!H43-Piel2_Ann2_20190215!H43</f>
        <v>0</v>
      </c>
      <c r="I43" s="27">
        <f>'20190610'!I43-Piel2_Ann2_20190215!I43</f>
        <v>0</v>
      </c>
      <c r="J43" s="27">
        <f>'20190610'!J43-Piel2_Ann2_20190215!J43</f>
        <v>0</v>
      </c>
      <c r="K43" s="27">
        <f>'20190610'!K43-Piel2_Ann2_20190215!K43</f>
        <v>-9.1747836592269483E-2</v>
      </c>
      <c r="L43" s="37">
        <f>'20190610'!L43-Piel2_Ann2_20190215!L43</f>
        <v>-0.52561098385700422</v>
      </c>
      <c r="M43" s="37">
        <f>'20190610'!M43-Piel2_Ann2_20190215!M43</f>
        <v>-0.19594754341705434</v>
      </c>
      <c r="N43" s="37">
        <f>'20190610'!N43-Piel2_Ann2_20190215!N43</f>
        <v>-0.26179500253990717</v>
      </c>
      <c r="O43" s="37">
        <f>'20190610'!O43-Piel2_Ann2_20190215!O43</f>
        <v>-0.26938301446276514</v>
      </c>
    </row>
    <row r="44" spans="1:16" ht="16.5" x14ac:dyDescent="0.3">
      <c r="A44" s="12">
        <f>A43+1</f>
        <v>35</v>
      </c>
      <c r="B44" s="1" t="s">
        <v>51</v>
      </c>
      <c r="C44" s="1" t="s">
        <v>4</v>
      </c>
      <c r="D44" s="33" t="s">
        <v>134</v>
      </c>
      <c r="E44" s="27">
        <f>'20190610'!E44-Piel2_Ann2_20190215!E44</f>
        <v>0</v>
      </c>
      <c r="F44" s="27">
        <f>'20190610'!F44-Piel2_Ann2_20190215!F44</f>
        <v>0</v>
      </c>
      <c r="G44" s="27">
        <f>'20190610'!G44-Piel2_Ann2_20190215!G44</f>
        <v>0</v>
      </c>
      <c r="H44" s="27">
        <f>'20190610'!H44-Piel2_Ann2_20190215!H44</f>
        <v>0</v>
      </c>
      <c r="I44" s="27">
        <f>'20190610'!I44-Piel2_Ann2_20190215!I44</f>
        <v>0</v>
      </c>
      <c r="J44" s="27">
        <f>'20190610'!J44-Piel2_Ann2_20190215!J44</f>
        <v>0</v>
      </c>
      <c r="K44" s="27">
        <f>'20190610'!K44-Piel2_Ann2_20190215!K44</f>
        <v>8.5909063014424358E-3</v>
      </c>
      <c r="L44" s="37">
        <f>'20190610'!L44-Piel2_Ann2_20190215!L44</f>
        <v>-4.6233679654500981E-2</v>
      </c>
      <c r="M44" s="37">
        <f>'20190610'!M44-Piel2_Ann2_20190215!M44</f>
        <v>4.2290216612534515E-2</v>
      </c>
      <c r="N44" s="37">
        <f>'20190610'!N44-Piel2_Ann2_20190215!N44</f>
        <v>5.2361124470835518E-3</v>
      </c>
      <c r="O44" s="37">
        <f>'20190610'!O44-Piel2_Ann2_20190215!O44</f>
        <v>1.6372474102123169E-3</v>
      </c>
    </row>
    <row r="45" spans="1:16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3" t="s">
        <v>134</v>
      </c>
      <c r="E45" s="27">
        <f>'20190610'!E45-Piel2_Ann2_20190215!E45</f>
        <v>0</v>
      </c>
      <c r="F45" s="27">
        <f>'20190610'!F45-Piel2_Ann2_20190215!F45</f>
        <v>0</v>
      </c>
      <c r="G45" s="27">
        <f>'20190610'!G45-Piel2_Ann2_20190215!G45</f>
        <v>0</v>
      </c>
      <c r="H45" s="27">
        <f>'20190610'!H45-Piel2_Ann2_20190215!H45</f>
        <v>0</v>
      </c>
      <c r="I45" s="27">
        <f>'20190610'!I45-Piel2_Ann2_20190215!I45</f>
        <v>0</v>
      </c>
      <c r="J45" s="27">
        <f>'20190610'!J45-Piel2_Ann2_20190215!J45</f>
        <v>0</v>
      </c>
      <c r="K45" s="27">
        <f>'20190610'!K45-Piel2_Ann2_20190215!K45</f>
        <v>-0.60765999157620154</v>
      </c>
      <c r="L45" s="37">
        <f>'20190610'!L45-Piel2_Ann2_20190215!L45</f>
        <v>-2.3896864756911569</v>
      </c>
      <c r="M45" s="37">
        <f>'20190610'!M45-Piel2_Ann2_20190215!M45</f>
        <v>-1.2563766232602878</v>
      </c>
      <c r="N45" s="37">
        <f>'20190610'!N45-Piel2_Ann2_20190215!N45</f>
        <v>-0.59504139745286877</v>
      </c>
      <c r="O45" s="37">
        <f>'20190610'!O45-Piel2_Ann2_20190215!O45</f>
        <v>0.1286365844047872</v>
      </c>
      <c r="P45" s="42"/>
    </row>
    <row r="46" spans="1:16" ht="16.5" x14ac:dyDescent="0.3">
      <c r="A46" s="12">
        <f t="shared" si="4"/>
        <v>37</v>
      </c>
      <c r="B46" s="1" t="s">
        <v>53</v>
      </c>
      <c r="C46" s="1" t="s">
        <v>6</v>
      </c>
      <c r="D46" s="33" t="s">
        <v>134</v>
      </c>
      <c r="E46" s="27">
        <f>'20190610'!E46-Piel2_Ann2_20190215!E46</f>
        <v>0</v>
      </c>
      <c r="F46" s="27">
        <f>'20190610'!F46-Piel2_Ann2_20190215!F46</f>
        <v>0</v>
      </c>
      <c r="G46" s="27">
        <f>'20190610'!G46-Piel2_Ann2_20190215!G46</f>
        <v>0</v>
      </c>
      <c r="H46" s="27">
        <f>'20190610'!H46-Piel2_Ann2_20190215!H46</f>
        <v>0</v>
      </c>
      <c r="I46" s="27">
        <f>'20190610'!I46-Piel2_Ann2_20190215!I46</f>
        <v>0</v>
      </c>
      <c r="J46" s="27">
        <f>'20190610'!J46-Piel2_Ann2_20190215!J46</f>
        <v>0</v>
      </c>
      <c r="K46" s="27">
        <f>'20190610'!K46-Piel2_Ann2_20190215!K46</f>
        <v>4.6376874546926405E-2</v>
      </c>
      <c r="L46" s="37">
        <f>'20190610'!L46-Piel2_Ann2_20190215!L46</f>
        <v>0.12939906542832413</v>
      </c>
      <c r="M46" s="37">
        <f>'20190610'!M46-Piel2_Ann2_20190215!M46</f>
        <v>-0.24150223872997412</v>
      </c>
      <c r="N46" s="37">
        <f>'20190610'!N46-Piel2_Ann2_20190215!N46</f>
        <v>-4.1611424684364628E-2</v>
      </c>
      <c r="O46" s="37">
        <f>'20190610'!O46-Piel2_Ann2_20190215!O46</f>
        <v>-4.3296582530428562E-2</v>
      </c>
      <c r="P46" s="42"/>
    </row>
    <row r="47" spans="1:16" ht="16.5" x14ac:dyDescent="0.3">
      <c r="A47" s="12">
        <f t="shared" si="4"/>
        <v>38</v>
      </c>
      <c r="B47" s="1" t="s">
        <v>54</v>
      </c>
      <c r="C47" s="1" t="s">
        <v>57</v>
      </c>
      <c r="D47" s="33" t="s">
        <v>134</v>
      </c>
      <c r="E47" s="27">
        <f>'20190610'!E47-Piel2_Ann2_20190215!E47</f>
        <v>0</v>
      </c>
      <c r="F47" s="27">
        <f>'20190610'!F47-Piel2_Ann2_20190215!F47</f>
        <v>0</v>
      </c>
      <c r="G47" s="27">
        <f>'20190610'!G47-Piel2_Ann2_20190215!G47</f>
        <v>0</v>
      </c>
      <c r="H47" s="27">
        <f>'20190610'!H47-Piel2_Ann2_20190215!H47</f>
        <v>0</v>
      </c>
      <c r="I47" s="27">
        <f>'20190610'!I47-Piel2_Ann2_20190215!I47</f>
        <v>0</v>
      </c>
      <c r="J47" s="27">
        <f>'20190610'!J47-Piel2_Ann2_20190215!J47</f>
        <v>0</v>
      </c>
      <c r="K47" s="27">
        <f>'20190610'!K47-Piel2_Ann2_20190215!K47</f>
        <v>-0.65403686612312795</v>
      </c>
      <c r="L47" s="37">
        <f>'20190610'!L47-Piel2_Ann2_20190215!L47</f>
        <v>-2.5190855411194808</v>
      </c>
      <c r="M47" s="37">
        <f>'20190610'!M47-Piel2_Ann2_20190215!M47</f>
        <v>-1.0148743845303136</v>
      </c>
      <c r="N47" s="37">
        <f>'20190610'!N47-Piel2_Ann2_20190215!N47</f>
        <v>-0.55342997276850414</v>
      </c>
      <c r="O47" s="37">
        <f>'20190610'!O47-Piel2_Ann2_20190215!O47</f>
        <v>0.17193316693521576</v>
      </c>
    </row>
    <row r="48" spans="1:16" ht="16.5" x14ac:dyDescent="0.3">
      <c r="A48" s="12">
        <f t="shared" si="4"/>
        <v>39</v>
      </c>
      <c r="B48" s="1" t="s">
        <v>8</v>
      </c>
      <c r="C48" s="1" t="s">
        <v>9</v>
      </c>
      <c r="D48" s="33" t="s">
        <v>134</v>
      </c>
      <c r="E48" s="27">
        <f>'20190610'!E48-Piel2_Ann2_20190215!E48</f>
        <v>0</v>
      </c>
      <c r="F48" s="27">
        <f>'20190610'!F48-Piel2_Ann2_20190215!F48</f>
        <v>0</v>
      </c>
      <c r="G48" s="27">
        <f>'20190610'!G48-Piel2_Ann2_20190215!G48</f>
        <v>0</v>
      </c>
      <c r="H48" s="27">
        <f>'20190610'!H48-Piel2_Ann2_20190215!H48</f>
        <v>0</v>
      </c>
      <c r="I48" s="27">
        <f>'20190610'!I48-Piel2_Ann2_20190215!I48</f>
        <v>0</v>
      </c>
      <c r="J48" s="27">
        <f>'20190610'!J48-Piel2_Ann2_20190215!J48</f>
        <v>0</v>
      </c>
      <c r="K48" s="27">
        <f>'20190610'!K48-Piel2_Ann2_20190215!K48</f>
        <v>-0.40758719389034259</v>
      </c>
      <c r="L48" s="37">
        <f>'20190610'!L48-Piel2_Ann2_20190215!L48</f>
        <v>-0.24253261043251495</v>
      </c>
      <c r="M48" s="37">
        <f>'20190610'!M48-Piel2_Ann2_20190215!M48</f>
        <v>-0.57698844434587748</v>
      </c>
      <c r="N48" s="37">
        <f>'20190610'!N48-Piel2_Ann2_20190215!N48</f>
        <v>-0.23258981247768373</v>
      </c>
      <c r="O48" s="37">
        <f>'20190610'!O48-Piel2_Ann2_20190215!O48</f>
        <v>-0.36428778358954261</v>
      </c>
    </row>
    <row r="49" spans="1:19" ht="16.5" x14ac:dyDescent="0.3">
      <c r="A49" s="12">
        <f t="shared" si="4"/>
        <v>40</v>
      </c>
      <c r="B49" s="1" t="s">
        <v>10</v>
      </c>
      <c r="C49" s="1" t="s">
        <v>11</v>
      </c>
      <c r="D49" s="33" t="s">
        <v>134</v>
      </c>
      <c r="E49" s="27">
        <f>'20190610'!E49-Piel2_Ann2_20190215!E49</f>
        <v>0</v>
      </c>
      <c r="F49" s="27">
        <f>'20190610'!F49-Piel2_Ann2_20190215!F49</f>
        <v>0</v>
      </c>
      <c r="G49" s="27">
        <f>'20190610'!G49-Piel2_Ann2_20190215!G49</f>
        <v>0</v>
      </c>
      <c r="H49" s="27">
        <f>'20190610'!H49-Piel2_Ann2_20190215!H49</f>
        <v>0</v>
      </c>
      <c r="I49" s="27">
        <f>'20190610'!I49-Piel2_Ann2_20190215!I49</f>
        <v>0</v>
      </c>
      <c r="J49" s="27">
        <f>'20190610'!J49-Piel2_Ann2_20190215!J49</f>
        <v>0</v>
      </c>
      <c r="K49" s="27">
        <f>'20190610'!K49-Piel2_Ann2_20190215!K49</f>
        <v>1.1155930052135896</v>
      </c>
      <c r="L49" s="37">
        <f>'20190610'!L49-Piel2_Ann2_20190215!L49</f>
        <v>3.2005962507996046</v>
      </c>
      <c r="M49" s="37">
        <f>'20190610'!M49-Piel2_Ann2_20190215!M49</f>
        <v>1.7942558887010267</v>
      </c>
      <c r="N49" s="37">
        <f>'20190610'!N49-Piel2_Ann2_20190215!N49</f>
        <v>0.99336837877817841</v>
      </c>
      <c r="O49" s="37">
        <f>'20190610'!O49-Piel2_Ann2_20190215!O49</f>
        <v>0.42214710623645679</v>
      </c>
    </row>
    <row r="50" spans="1:19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1">
        <v>2022</v>
      </c>
    </row>
    <row r="51" spans="1:19" ht="16.5" x14ac:dyDescent="0.3">
      <c r="A51" s="12">
        <f>A49+1</f>
        <v>41</v>
      </c>
      <c r="B51" s="1" t="s">
        <v>83</v>
      </c>
      <c r="C51" s="1" t="s">
        <v>84</v>
      </c>
      <c r="D51" s="33" t="s">
        <v>134</v>
      </c>
      <c r="E51" s="27">
        <f>'20190610'!E51-Piel2_Ann2_20190215!E51</f>
        <v>0</v>
      </c>
      <c r="F51" s="27">
        <f>'20190610'!F51-Piel2_Ann2_20190215!F51</f>
        <v>0</v>
      </c>
      <c r="G51" s="27">
        <f>'20190610'!G51-Piel2_Ann2_20190215!G51</f>
        <v>0</v>
      </c>
      <c r="H51" s="27">
        <f>'20190610'!H51-Piel2_Ann2_20190215!H51</f>
        <v>0</v>
      </c>
      <c r="I51" s="27">
        <f>'20190610'!I51-Piel2_Ann2_20190215!I51</f>
        <v>0</v>
      </c>
      <c r="J51" s="27">
        <f>'20190610'!J51-Piel2_Ann2_20190215!J51</f>
        <v>0</v>
      </c>
      <c r="K51" s="27">
        <f>'20190610'!K51-Piel2_Ann2_20190215!K51</f>
        <v>0</v>
      </c>
      <c r="L51" s="37">
        <f>'20190610'!L51-Piel2_Ann2_20190215!L51</f>
        <v>0.30000000000000027</v>
      </c>
      <c r="M51" s="37">
        <f>'20190610'!M51-Piel2_Ann2_20190215!M51</f>
        <v>0.30000000000000027</v>
      </c>
      <c r="N51" s="37">
        <f>'20190610'!N51-Piel2_Ann2_20190215!N51</f>
        <v>0</v>
      </c>
      <c r="O51" s="37">
        <f>'20190610'!O51-Piel2_Ann2_20190215!O51</f>
        <v>0</v>
      </c>
    </row>
    <row r="52" spans="1:19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1">
        <v>2022</v>
      </c>
    </row>
    <row r="53" spans="1:19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f>'20190610'!E53-Piel2_Ann2_20190215!E53</f>
        <v>0</v>
      </c>
      <c r="F53" s="26">
        <f>'20190610'!F53-Piel2_Ann2_20190215!F53</f>
        <v>0</v>
      </c>
      <c r="G53" s="26">
        <f>'20190610'!G53-Piel2_Ann2_20190215!G53</f>
        <v>0</v>
      </c>
      <c r="H53" s="26">
        <f>'20190610'!H53-Piel2_Ann2_20190215!H53</f>
        <v>0</v>
      </c>
      <c r="I53" s="26">
        <f>'20190610'!I53-Piel2_Ann2_20190215!I53</f>
        <v>0</v>
      </c>
      <c r="J53" s="26">
        <f>'20190610'!J53-Piel2_Ann2_20190215!J53</f>
        <v>0</v>
      </c>
      <c r="K53" s="26">
        <f>'20190610'!K53-Piel2_Ann2_20190215!K53</f>
        <v>-122.45121966399347</v>
      </c>
      <c r="L53" s="36">
        <f>'20190610'!L53-Piel2_Ann2_20190215!L53</f>
        <v>3.8308449176674912</v>
      </c>
      <c r="M53" s="36">
        <f>'20190610'!M53-Piel2_Ann2_20190215!M53</f>
        <v>-133.32476421893443</v>
      </c>
      <c r="N53" s="36">
        <f>'20190610'!N53-Piel2_Ann2_20190215!N53</f>
        <v>-185.11777887424796</v>
      </c>
      <c r="O53" s="36">
        <f>'20190610'!O53-Piel2_Ann2_20190215!O53</f>
        <v>-235.33523325105307</v>
      </c>
    </row>
    <row r="54" spans="1:19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6">
        <f>'20190610'!E54-Piel2_Ann2_20190215!E54</f>
        <v>0</v>
      </c>
      <c r="F54" s="26">
        <f>'20190610'!F54-Piel2_Ann2_20190215!F54</f>
        <v>0</v>
      </c>
      <c r="G54" s="26">
        <f>'20190610'!G54-Piel2_Ann2_20190215!G54</f>
        <v>0</v>
      </c>
      <c r="H54" s="26">
        <f>'20190610'!H54-Piel2_Ann2_20190215!H54</f>
        <v>0</v>
      </c>
      <c r="I54" s="26">
        <f>'20190610'!I54-Piel2_Ann2_20190215!I54</f>
        <v>0</v>
      </c>
      <c r="J54" s="26">
        <f>'20190610'!J54-Piel2_Ann2_20190215!J54</f>
        <v>0</v>
      </c>
      <c r="K54" s="26">
        <f>'20190610'!K54-Piel2_Ann2_20190215!K54</f>
        <v>70.599205551478008</v>
      </c>
      <c r="L54" s="36">
        <f>'20190610'!L54-Piel2_Ann2_20190215!L54</f>
        <v>100.74479102813166</v>
      </c>
      <c r="M54" s="36">
        <f>'20190610'!M54-Piel2_Ann2_20190215!M54</f>
        <v>181.30590429304903</v>
      </c>
      <c r="N54" s="36">
        <f>'20190610'!N54-Piel2_Ann2_20190215!N54</f>
        <v>190.18082830819549</v>
      </c>
      <c r="O54" s="36">
        <f>'20190610'!O54-Piel2_Ann2_20190215!O54</f>
        <v>199.49017985388855</v>
      </c>
    </row>
    <row r="55" spans="1:19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6">
        <f>'20190610'!E55-Piel2_Ann2_20190215!E55</f>
        <v>0</v>
      </c>
      <c r="F55" s="26">
        <f>'20190610'!F55-Piel2_Ann2_20190215!F55</f>
        <v>0</v>
      </c>
      <c r="G55" s="26">
        <f>'20190610'!G55-Piel2_Ann2_20190215!G55</f>
        <v>0</v>
      </c>
      <c r="H55" s="26">
        <f>'20190610'!H55-Piel2_Ann2_20190215!H55</f>
        <v>0</v>
      </c>
      <c r="I55" s="26">
        <f>'20190610'!I55-Piel2_Ann2_20190215!I55</f>
        <v>0</v>
      </c>
      <c r="J55" s="26">
        <f>'20190610'!J55-Piel2_Ann2_20190215!J55</f>
        <v>0</v>
      </c>
      <c r="K55" s="26">
        <f>'20190610'!K55-Piel2_Ann2_20190215!K55</f>
        <v>-29.843655144002696</v>
      </c>
      <c r="L55" s="36">
        <f>'20190610'!L55-Piel2_Ann2_20190215!L55</f>
        <v>83.605635707992406</v>
      </c>
      <c r="M55" s="36">
        <f>'20190610'!M55-Piel2_Ann2_20190215!M55</f>
        <v>150.46133136352546</v>
      </c>
      <c r="N55" s="36">
        <f>'20190610'!N55-Piel2_Ann2_20190215!N55</f>
        <v>157.82641353377039</v>
      </c>
      <c r="O55" s="36">
        <f>'20190610'!O55-Piel2_Ann2_20190215!O55</f>
        <v>165.55201647625472</v>
      </c>
    </row>
    <row r="56" spans="1:19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6">
        <f>'20190610'!E56-Piel2_Ann2_20190215!E56</f>
        <v>0</v>
      </c>
      <c r="F56" s="26">
        <f>'20190610'!F56-Piel2_Ann2_20190215!F56</f>
        <v>0</v>
      </c>
      <c r="G56" s="26">
        <f>'20190610'!G56-Piel2_Ann2_20190215!G56</f>
        <v>0</v>
      </c>
      <c r="H56" s="26">
        <f>'20190610'!H56-Piel2_Ann2_20190215!H56</f>
        <v>0</v>
      </c>
      <c r="I56" s="26">
        <f>'20190610'!I56-Piel2_Ann2_20190215!I56</f>
        <v>0</v>
      </c>
      <c r="J56" s="26">
        <f>'20190610'!J56-Piel2_Ann2_20190215!J56</f>
        <v>0</v>
      </c>
      <c r="K56" s="26">
        <f>'20190610'!K56-Piel2_Ann2_20190215!K56</f>
        <v>100.44286069547979</v>
      </c>
      <c r="L56" s="36">
        <f>'20190610'!L56-Piel2_Ann2_20190215!L56</f>
        <v>17.139155320138343</v>
      </c>
      <c r="M56" s="36">
        <f>'20190610'!M56-Piel2_Ann2_20190215!M56</f>
        <v>30.844572929522656</v>
      </c>
      <c r="N56" s="36">
        <f>'20190610'!N56-Piel2_Ann2_20190215!N56</f>
        <v>32.354414774422821</v>
      </c>
      <c r="O56" s="36">
        <f>'20190610'!O56-Piel2_Ann2_20190215!O56</f>
        <v>33.938163377632463</v>
      </c>
    </row>
    <row r="57" spans="1:19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6">
        <f>'20190610'!E57-Piel2_Ann2_20190215!E57</f>
        <v>0</v>
      </c>
      <c r="F57" s="26">
        <f>'20190610'!F57-Piel2_Ann2_20190215!F57</f>
        <v>0</v>
      </c>
      <c r="G57" s="26">
        <f>'20190610'!G57-Piel2_Ann2_20190215!G57</f>
        <v>0</v>
      </c>
      <c r="H57" s="26">
        <f>'20190610'!H57-Piel2_Ann2_20190215!H57</f>
        <v>0</v>
      </c>
      <c r="I57" s="26">
        <f>'20190610'!I57-Piel2_Ann2_20190215!I57</f>
        <v>0</v>
      </c>
      <c r="J57" s="26">
        <f>'20190610'!J57-Piel2_Ann2_20190215!J57</f>
        <v>0</v>
      </c>
      <c r="K57" s="26">
        <f>'20190610'!K57-Piel2_Ann2_20190215!K57</f>
        <v>147.40122716785208</v>
      </c>
      <c r="L57" s="36">
        <f>'20190610'!L57-Piel2_Ann2_20190215!L57</f>
        <v>0</v>
      </c>
      <c r="M57" s="36">
        <f>'20190610'!M57-Piel2_Ann2_20190215!M57</f>
        <v>-31.033928827152522</v>
      </c>
      <c r="N57" s="36">
        <f>'20190610'!N57-Piel2_Ann2_20190215!N57</f>
        <v>-64.880268113976854</v>
      </c>
      <c r="O57" s="36">
        <f>'20190610'!O57-Piel2_Ann2_20190215!O57</f>
        <v>-101.80739480650664</v>
      </c>
    </row>
    <row r="58" spans="1:19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6">
        <f>'20190610'!E58-Piel2_Ann2_20190215!E58</f>
        <v>0</v>
      </c>
      <c r="F58" s="26">
        <f>'20190610'!F58-Piel2_Ann2_20190215!F58</f>
        <v>0</v>
      </c>
      <c r="G58" s="26">
        <f>'20190610'!G58-Piel2_Ann2_20190215!G58</f>
        <v>0</v>
      </c>
      <c r="H58" s="26">
        <f>'20190610'!H58-Piel2_Ann2_20190215!H58</f>
        <v>0</v>
      </c>
      <c r="I58" s="26">
        <f>'20190610'!I58-Piel2_Ann2_20190215!I58</f>
        <v>0</v>
      </c>
      <c r="J58" s="26">
        <f>'20190610'!J58-Piel2_Ann2_20190215!J58</f>
        <v>0</v>
      </c>
      <c r="K58" s="26">
        <f>'20190610'!K58-Piel2_Ann2_20190215!K58</f>
        <v>-4.4958582205235871</v>
      </c>
      <c r="L58" s="36">
        <f>'20190610'!L58-Piel2_Ann2_20190215!L58</f>
        <v>-4.7097567759204821</v>
      </c>
      <c r="M58" s="36">
        <f>'20190610'!M58-Piel2_Ann2_20190215!M58</f>
        <v>-7.2595855887170728</v>
      </c>
      <c r="N58" s="36">
        <f>'20190610'!N58-Piel2_Ann2_20190215!N58</f>
        <v>-9.5418399239299561</v>
      </c>
      <c r="O58" s="36">
        <f>'20190610'!O58-Piel2_Ann2_20190215!O58</f>
        <v>-11.871431488016015</v>
      </c>
    </row>
    <row r="59" spans="1:19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1">
        <v>2022</v>
      </c>
    </row>
    <row r="60" spans="1:19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6">
        <f>'20190610'!E60-Piel2_Ann2_20190215!E60</f>
        <v>0</v>
      </c>
      <c r="F60" s="26">
        <f>'20190610'!F60-Piel2_Ann2_20190215!F60</f>
        <v>0</v>
      </c>
      <c r="G60" s="26">
        <f>'20190610'!G60-Piel2_Ann2_20190215!G60</f>
        <v>0</v>
      </c>
      <c r="H60" s="26">
        <f>'20190610'!H60-Piel2_Ann2_20190215!H60</f>
        <v>0</v>
      </c>
      <c r="I60" s="26">
        <f>'20190610'!I60-Piel2_Ann2_20190215!I60</f>
        <v>0</v>
      </c>
      <c r="J60" s="26">
        <f>'20190610'!J60-Piel2_Ann2_20190215!J60</f>
        <v>0</v>
      </c>
      <c r="K60" s="26">
        <f>'20190610'!K60-Piel2_Ann2_20190215!K60</f>
        <v>0</v>
      </c>
      <c r="L60" s="36">
        <f>'20190610'!L60-Piel2_Ann2_20190215!L60</f>
        <v>0</v>
      </c>
      <c r="M60" s="36">
        <f>'20190610'!M60-Piel2_Ann2_20190215!M60</f>
        <v>0</v>
      </c>
      <c r="N60" s="36">
        <f>'20190610'!N60-Piel2_Ann2_20190215!N60</f>
        <v>0</v>
      </c>
      <c r="O60" s="36">
        <f>'20190610'!O60-Piel2_Ann2_20190215!O60</f>
        <v>0</v>
      </c>
    </row>
    <row r="61" spans="1:19" ht="16.5" x14ac:dyDescent="0.3">
      <c r="A61" s="12">
        <f>A60+1</f>
        <v>49</v>
      </c>
      <c r="B61" s="1" t="s">
        <v>99</v>
      </c>
      <c r="C61" s="1" t="s">
        <v>100</v>
      </c>
      <c r="D61" s="33" t="s">
        <v>134</v>
      </c>
      <c r="E61" s="27">
        <f>'20190610'!E61-Piel2_Ann2_20190215!E61</f>
        <v>-1.44</v>
      </c>
      <c r="F61" s="27">
        <f>'20190610'!F61-Piel2_Ann2_20190215!F61</f>
        <v>0</v>
      </c>
      <c r="G61" s="27">
        <f>'20190610'!G61-Piel2_Ann2_20190215!G61</f>
        <v>0</v>
      </c>
      <c r="H61" s="27">
        <f>'20190610'!H61-Piel2_Ann2_20190215!H61</f>
        <v>0</v>
      </c>
      <c r="I61" s="27">
        <f>'20190610'!I61-Piel2_Ann2_20190215!I61</f>
        <v>0</v>
      </c>
      <c r="J61" s="27">
        <f>'20190610'!J61-Piel2_Ann2_20190215!J61</f>
        <v>0</v>
      </c>
      <c r="K61" s="27">
        <f>'20190610'!K61-Piel2_Ann2_20190215!K61</f>
        <v>0</v>
      </c>
      <c r="L61" s="37">
        <f>'20190610'!L61-Piel2_Ann2_20190215!L61</f>
        <v>0</v>
      </c>
      <c r="M61" s="37">
        <f>'20190610'!M61-Piel2_Ann2_20190215!M61</f>
        <v>0</v>
      </c>
      <c r="N61" s="37">
        <f>'20190610'!N61-Piel2_Ann2_20190215!N61</f>
        <v>0</v>
      </c>
      <c r="O61" s="37">
        <f>'20190610'!O61-Piel2_Ann2_20190215!O61</f>
        <v>0</v>
      </c>
    </row>
    <row r="62" spans="1:19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6">
        <f>'20190610'!E62-Piel2_Ann2_20190215!E62</f>
        <v>0</v>
      </c>
      <c r="F62" s="26">
        <f>'20190610'!F62-Piel2_Ann2_20190215!F62</f>
        <v>0</v>
      </c>
      <c r="G62" s="26">
        <f>'20190610'!G62-Piel2_Ann2_20190215!G62</f>
        <v>0</v>
      </c>
      <c r="H62" s="26">
        <f>'20190610'!H62-Piel2_Ann2_20190215!H62</f>
        <v>0</v>
      </c>
      <c r="I62" s="26">
        <f>'20190610'!I62-Piel2_Ann2_20190215!I62</f>
        <v>0</v>
      </c>
      <c r="J62" s="26">
        <f>'20190610'!J62-Piel2_Ann2_20190215!J62</f>
        <v>0</v>
      </c>
      <c r="K62" s="26">
        <f>'20190610'!K62-Piel2_Ann2_20190215!K62</f>
        <v>-1.2966699999999491</v>
      </c>
      <c r="L62" s="36">
        <f>'20190610'!L62-Piel2_Ann2_20190215!L62</f>
        <v>0</v>
      </c>
      <c r="M62" s="36">
        <f>'20190610'!M62-Piel2_Ann2_20190215!M62</f>
        <v>0</v>
      </c>
      <c r="N62" s="36">
        <f>'20190610'!N62-Piel2_Ann2_20190215!N62</f>
        <v>0</v>
      </c>
      <c r="O62" s="36">
        <f>'20190610'!O62-Piel2_Ann2_20190215!O62</f>
        <v>0</v>
      </c>
    </row>
    <row r="63" spans="1:19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6">
        <f>'20190610'!E63-Piel2_Ann2_20190215!E63</f>
        <v>0</v>
      </c>
      <c r="F63" s="26">
        <f>'20190610'!F63-Piel2_Ann2_20190215!F63</f>
        <v>0</v>
      </c>
      <c r="G63" s="26">
        <f>'20190610'!G63-Piel2_Ann2_20190215!G63</f>
        <v>0</v>
      </c>
      <c r="H63" s="26">
        <f>'20190610'!H63-Piel2_Ann2_20190215!H63</f>
        <v>0</v>
      </c>
      <c r="I63" s="26">
        <f>'20190610'!I63-Piel2_Ann2_20190215!I63</f>
        <v>0</v>
      </c>
      <c r="J63" s="26">
        <f>'20190610'!J63-Piel2_Ann2_20190215!J63</f>
        <v>0</v>
      </c>
      <c r="K63" s="26">
        <f>'20190610'!K63-Piel2_Ann2_20190215!K63</f>
        <v>-2.0313789899997801</v>
      </c>
      <c r="L63" s="36">
        <f>'20190610'!L63-Piel2_Ann2_20190215!L63</f>
        <v>-1.3995810892067766</v>
      </c>
      <c r="M63" s="36">
        <f>'20190610'!M63-Piel2_Ann2_20190215!M63</f>
        <v>-1.3887897655054076</v>
      </c>
      <c r="N63" s="36">
        <f>'20190610'!N63-Piel2_Ann2_20190215!N63</f>
        <v>-1.3820745982884546</v>
      </c>
      <c r="O63" s="36">
        <f>'20190610'!O63-Piel2_Ann2_20190215!O63</f>
        <v>-1.3710180015021933</v>
      </c>
    </row>
    <row r="64" spans="1:19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6">
        <f>'20190610'!E64-Piel2_Ann2_20190215!E64</f>
        <v>0</v>
      </c>
      <c r="F64" s="26">
        <f>'20190610'!F64-Piel2_Ann2_20190215!F64</f>
        <v>0</v>
      </c>
      <c r="G64" s="26">
        <f>'20190610'!G64-Piel2_Ann2_20190215!G64</f>
        <v>0</v>
      </c>
      <c r="H64" s="26">
        <f>'20190610'!H64-Piel2_Ann2_20190215!H64</f>
        <v>0</v>
      </c>
      <c r="I64" s="26">
        <f>'20190610'!I64-Piel2_Ann2_20190215!I64</f>
        <v>0</v>
      </c>
      <c r="J64" s="26">
        <f>'20190610'!J64-Piel2_Ann2_20190215!J64</f>
        <v>0</v>
      </c>
      <c r="K64" s="26">
        <f>'20190610'!K64-Piel2_Ann2_20190215!K64</f>
        <v>-1.5063999999999851</v>
      </c>
      <c r="L64" s="36">
        <f>'20190610'!L64-Piel2_Ann2_20190215!L64</f>
        <v>-1.5139319999999543</v>
      </c>
      <c r="M64" s="36">
        <f>'20190610'!M64-Piel2_Ann2_20190215!M64</f>
        <v>-1.5154459319999205</v>
      </c>
      <c r="N64" s="36">
        <f>'20190610'!N64-Piel2_Ann2_20190215!N64</f>
        <v>-1.5139304860679204</v>
      </c>
      <c r="O64" s="36">
        <f>'20190610'!O64-Piel2_Ann2_20190215!O64</f>
        <v>-1.5124165555818081</v>
      </c>
      <c r="S64"/>
    </row>
    <row r="65" spans="1:20" ht="16.5" x14ac:dyDescent="0.3">
      <c r="A65" s="12">
        <f t="shared" si="6"/>
        <v>53</v>
      </c>
      <c r="B65" s="1" t="s">
        <v>107</v>
      </c>
      <c r="C65" s="1" t="s">
        <v>108</v>
      </c>
      <c r="D65" s="33" t="s">
        <v>134</v>
      </c>
      <c r="E65" s="27">
        <f>'20190610'!E65-Piel2_Ann2_20190215!E65</f>
        <v>0</v>
      </c>
      <c r="F65" s="27">
        <f>'20190610'!F65-Piel2_Ann2_20190215!F65</f>
        <v>-7.1054273576010019E-15</v>
      </c>
      <c r="G65" s="27">
        <f>'20190610'!G65-Piel2_Ann2_20190215!G65</f>
        <v>-2.2204460492503131E-15</v>
      </c>
      <c r="H65" s="27">
        <f>'20190610'!H65-Piel2_Ann2_20190215!H65</f>
        <v>-1.7763568394002505E-15</v>
      </c>
      <c r="I65" s="27">
        <f>'20190610'!I65-Piel2_Ann2_20190215!I65</f>
        <v>0</v>
      </c>
      <c r="J65" s="27">
        <f>'20190610'!J65-Piel2_Ann2_20190215!J65</f>
        <v>0</v>
      </c>
      <c r="K65" s="27">
        <f>'20190610'!K65-Piel2_Ann2_20190215!K65</f>
        <v>-0.16835046937863751</v>
      </c>
      <c r="L65" s="37">
        <f>'20190610'!L65-Piel2_Ann2_20190215!L65</f>
        <v>0</v>
      </c>
      <c r="M65" s="37">
        <f>'20190610'!M65-Piel2_Ann2_20190215!M65</f>
        <v>0</v>
      </c>
      <c r="N65" s="37">
        <f>'20190610'!N65-Piel2_Ann2_20190215!N65</f>
        <v>0</v>
      </c>
      <c r="O65" s="37">
        <f>'20190610'!O65-Piel2_Ann2_20190215!O65</f>
        <v>0</v>
      </c>
      <c r="S65"/>
    </row>
    <row r="66" spans="1:20" ht="16.5" x14ac:dyDescent="0.3">
      <c r="A66" s="12">
        <f t="shared" si="6"/>
        <v>54</v>
      </c>
      <c r="B66" s="1" t="s">
        <v>109</v>
      </c>
      <c r="C66" s="1" t="s">
        <v>110</v>
      </c>
      <c r="D66" s="33" t="s">
        <v>134</v>
      </c>
      <c r="E66" s="26">
        <f>'20190610'!E66-Piel2_Ann2_20190215!E66</f>
        <v>0</v>
      </c>
      <c r="F66" s="26">
        <f>'20190610'!F66-Piel2_Ann2_20190215!F66</f>
        <v>0</v>
      </c>
      <c r="G66" s="26">
        <f>'20190610'!G66-Piel2_Ann2_20190215!G66</f>
        <v>0</v>
      </c>
      <c r="H66" s="26">
        <f>'20190610'!H66-Piel2_Ann2_20190215!H66</f>
        <v>0</v>
      </c>
      <c r="I66" s="26">
        <f>'20190610'!I66-Piel2_Ann2_20190215!I66</f>
        <v>0</v>
      </c>
      <c r="J66" s="26">
        <f>'20190610'!J66-Piel2_Ann2_20190215!J66</f>
        <v>0</v>
      </c>
      <c r="K66" s="26">
        <f>'20190610'!K66-Piel2_Ann2_20190215!K66</f>
        <v>-7.9926282960002482E-2</v>
      </c>
      <c r="L66" s="37">
        <f>'20190610'!L66-Piel2_Ann2_20190215!L66</f>
        <v>-0.10000000000000853</v>
      </c>
      <c r="M66" s="37">
        <f>'20190610'!M66-Piel2_Ann2_20190215!M66</f>
        <v>-9.9999999999994316E-2</v>
      </c>
      <c r="N66" s="37">
        <f>'20190610'!N66-Piel2_Ann2_20190215!N66</f>
        <v>-0.10000000000000853</v>
      </c>
      <c r="O66" s="37">
        <f>'20190610'!O66-Piel2_Ann2_20190215!O66</f>
        <v>-0.10000000000000853</v>
      </c>
      <c r="S66"/>
    </row>
    <row r="67" spans="1:20" ht="16.5" x14ac:dyDescent="0.3">
      <c r="A67" s="12">
        <f t="shared" si="6"/>
        <v>55</v>
      </c>
      <c r="B67" s="1" t="s">
        <v>111</v>
      </c>
      <c r="C67" s="1" t="s">
        <v>0</v>
      </c>
      <c r="D67" s="33" t="s">
        <v>134</v>
      </c>
      <c r="E67" s="27">
        <f>'20190610'!E67-Piel2_Ann2_20190215!E67</f>
        <v>0</v>
      </c>
      <c r="F67" s="27">
        <f>'20190610'!F67-Piel2_Ann2_20190215!F67</f>
        <v>0</v>
      </c>
      <c r="G67" s="27">
        <f>'20190610'!G67-Piel2_Ann2_20190215!G67</f>
        <v>0</v>
      </c>
      <c r="H67" s="27">
        <f>'20190610'!H67-Piel2_Ann2_20190215!H67</f>
        <v>0</v>
      </c>
      <c r="I67" s="27">
        <f>'20190610'!I67-Piel2_Ann2_20190215!I67</f>
        <v>0</v>
      </c>
      <c r="J67" s="27">
        <f>'20190610'!J67-Piel2_Ann2_20190215!J67</f>
        <v>0</v>
      </c>
      <c r="K67" s="27">
        <f>'20190610'!K67-Piel2_Ann2_20190215!K67</f>
        <v>-3.804131432238389E-2</v>
      </c>
      <c r="L67" s="37">
        <f>'20190610'!L67-Piel2_Ann2_20190215!L67</f>
        <v>2.1548125846460486E-2</v>
      </c>
      <c r="M67" s="37">
        <f>'20190610'!M67-Piel2_Ann2_20190215!M67</f>
        <v>2.2210508297900944E-2</v>
      </c>
      <c r="N67" s="37">
        <f>'20190610'!N67-Piel2_Ann2_20190215!N67</f>
        <v>2.2452490397538938E-2</v>
      </c>
      <c r="O67" s="37">
        <f>'20190610'!O67-Piel2_Ann2_20190215!O67</f>
        <v>2.261092530960962E-2</v>
      </c>
      <c r="S67"/>
    </row>
    <row r="68" spans="1:20" ht="16.5" x14ac:dyDescent="0.3">
      <c r="A68" s="12">
        <f t="shared" si="6"/>
        <v>56</v>
      </c>
      <c r="B68" s="1" t="s">
        <v>112</v>
      </c>
      <c r="C68" s="1" t="s">
        <v>1</v>
      </c>
      <c r="D68" s="33" t="s">
        <v>134</v>
      </c>
      <c r="E68" s="27">
        <f>'20190610'!E68-Piel2_Ann2_20190215!E68</f>
        <v>0</v>
      </c>
      <c r="F68" s="27">
        <f>'20190610'!F68-Piel2_Ann2_20190215!F68</f>
        <v>0</v>
      </c>
      <c r="G68" s="27">
        <f>'20190610'!G68-Piel2_Ann2_20190215!G68</f>
        <v>0</v>
      </c>
      <c r="H68" s="27">
        <f>'20190610'!H68-Piel2_Ann2_20190215!H68</f>
        <v>0</v>
      </c>
      <c r="I68" s="27">
        <f>'20190610'!I68-Piel2_Ann2_20190215!I68</f>
        <v>0</v>
      </c>
      <c r="J68" s="27">
        <f>'20190610'!J68-Piel2_Ann2_20190215!J68</f>
        <v>0</v>
      </c>
      <c r="K68" s="27">
        <f>'20190610'!K68-Piel2_Ann2_20190215!K68</f>
        <v>0</v>
      </c>
      <c r="L68" s="37">
        <f>'20190610'!L68-Piel2_Ann2_20190215!L68</f>
        <v>0</v>
      </c>
      <c r="M68" s="37">
        <f>'20190610'!M68-Piel2_Ann2_20190215!M68</f>
        <v>0</v>
      </c>
      <c r="N68" s="37">
        <f>'20190610'!N68-Piel2_Ann2_20190215!N68</f>
        <v>0</v>
      </c>
      <c r="O68" s="37">
        <f>'20190610'!O68-Piel2_Ann2_20190215!O68</f>
        <v>0</v>
      </c>
      <c r="S68"/>
    </row>
    <row r="69" spans="1:20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1">
        <v>2022</v>
      </c>
      <c r="S69"/>
    </row>
    <row r="70" spans="1:20" ht="16.5" x14ac:dyDescent="0.3">
      <c r="A70" s="12">
        <f>A68+1</f>
        <v>57</v>
      </c>
      <c r="B70" s="1" t="s">
        <v>116</v>
      </c>
      <c r="C70" s="1" t="s">
        <v>117</v>
      </c>
      <c r="D70" s="33" t="s">
        <v>134</v>
      </c>
      <c r="E70" s="26">
        <f>'20190610'!E70-Piel2_Ann2_20190215!E70</f>
        <v>0</v>
      </c>
      <c r="F70" s="26">
        <f>'20190610'!F70-Piel2_Ann2_20190215!F70</f>
        <v>0</v>
      </c>
      <c r="G70" s="26">
        <f>'20190610'!G70-Piel2_Ann2_20190215!G70</f>
        <v>0</v>
      </c>
      <c r="H70" s="26">
        <f>'20190610'!H70-Piel2_Ann2_20190215!H70</f>
        <v>0</v>
      </c>
      <c r="I70" s="26">
        <f>'20190610'!I70-Piel2_Ann2_20190215!I70</f>
        <v>0</v>
      </c>
      <c r="J70" s="26">
        <f>'20190610'!J70-Piel2_Ann2_20190215!J70</f>
        <v>0</v>
      </c>
      <c r="K70" s="26">
        <f>'20190610'!K70-Piel2_Ann2_20190215!K70</f>
        <v>0.2159999999998945</v>
      </c>
      <c r="L70" s="37">
        <f>'20190610'!L70-Piel2_Ann2_20190215!L70</f>
        <v>10.270039999999881</v>
      </c>
      <c r="M70" s="37">
        <f>'20190610'!M70-Piel2_Ann2_20190215!M70</f>
        <v>16.231392200000073</v>
      </c>
      <c r="N70" s="37">
        <f>'20190610'!N70-Piel2_Ann2_20190215!N70</f>
        <v>17.042961809999952</v>
      </c>
      <c r="O70" s="37">
        <f>'20190610'!O70-Piel2_Ann2_20190215!O70</f>
        <v>17.895109900500074</v>
      </c>
    </row>
    <row r="71" spans="1:20" ht="16.5" x14ac:dyDescent="0.3">
      <c r="A71" s="12">
        <f>A70+1</f>
        <v>58</v>
      </c>
      <c r="B71" s="1" t="s">
        <v>119</v>
      </c>
      <c r="C71" s="1" t="s">
        <v>120</v>
      </c>
      <c r="D71" s="33" t="s">
        <v>134</v>
      </c>
      <c r="E71" s="26">
        <f>'20190610'!E71-Piel2_Ann2_20190215!E71</f>
        <v>0</v>
      </c>
      <c r="F71" s="26">
        <f>'20190610'!F71-Piel2_Ann2_20190215!F71</f>
        <v>0</v>
      </c>
      <c r="G71" s="26">
        <f>'20190610'!G71-Piel2_Ann2_20190215!G71</f>
        <v>0</v>
      </c>
      <c r="H71" s="26">
        <f>'20190610'!H71-Piel2_Ann2_20190215!H71</f>
        <v>0</v>
      </c>
      <c r="I71" s="26">
        <f>'20190610'!I71-Piel2_Ann2_20190215!I71</f>
        <v>0</v>
      </c>
      <c r="J71" s="26">
        <f>'20190610'!J71-Piel2_Ann2_20190215!J71</f>
        <v>0</v>
      </c>
      <c r="K71" s="26">
        <f>'20190610'!K71-Piel2_Ann2_20190215!K71</f>
        <v>2.3326133909279179E-2</v>
      </c>
      <c r="L71" s="37">
        <f>'20190610'!L71-Piel2_Ann2_20190215!L71</f>
        <v>1</v>
      </c>
      <c r="M71" s="37">
        <f>'20190610'!M71-Piel2_Ann2_20190215!M71</f>
        <v>0.5</v>
      </c>
      <c r="N71" s="37">
        <f>'20190610'!N71-Piel2_Ann2_20190215!N71</f>
        <v>0</v>
      </c>
      <c r="O71" s="37">
        <f>'20190610'!O71-Piel2_Ann2_20190215!O71</f>
        <v>0</v>
      </c>
      <c r="P71" s="42"/>
    </row>
    <row r="72" spans="1:20" ht="16.5" x14ac:dyDescent="0.3">
      <c r="A72" s="12">
        <f>A71+1</f>
        <v>59</v>
      </c>
      <c r="B72" s="1" t="s">
        <v>121</v>
      </c>
      <c r="C72" s="1" t="s">
        <v>122</v>
      </c>
      <c r="D72" s="33" t="s">
        <v>134</v>
      </c>
      <c r="E72" s="26">
        <f>'20190610'!E72-Piel2_Ann2_20190215!E72</f>
        <v>0</v>
      </c>
      <c r="F72" s="26">
        <f>'20190610'!F72-Piel2_Ann2_20190215!F72</f>
        <v>0</v>
      </c>
      <c r="G72" s="26">
        <f>'20190610'!G72-Piel2_Ann2_20190215!G72</f>
        <v>0</v>
      </c>
      <c r="H72" s="26">
        <f>'20190610'!H72-Piel2_Ann2_20190215!H72</f>
        <v>0</v>
      </c>
      <c r="I72" s="26">
        <f>'20190610'!I72-Piel2_Ann2_20190215!I72</f>
        <v>0</v>
      </c>
      <c r="J72" s="26">
        <f>'20190610'!J72-Piel2_Ann2_20190215!J72</f>
        <v>0</v>
      </c>
      <c r="K72" s="26">
        <f>'20190610'!K72-Piel2_Ann2_20190215!K72</f>
        <v>0.1873649255998977</v>
      </c>
      <c r="L72" s="37">
        <f>'20190610'!L72-Piel2_Ann2_20190215!L72</f>
        <v>-3.4502475975806135E-3</v>
      </c>
      <c r="M72" s="37">
        <f>'20190610'!M72-Piel2_Ann2_20190215!M72</f>
        <v>-0.19257393177791737</v>
      </c>
      <c r="N72" s="37">
        <f>'20190610'!N72-Piel2_Ann2_20190215!N72</f>
        <v>-9.0912633879081106E-2</v>
      </c>
      <c r="O72" s="37">
        <f>'20190610'!O72-Piel2_Ann2_20190215!O72</f>
        <v>-0.13831499083853949</v>
      </c>
    </row>
    <row r="73" spans="1:20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1">
        <v>2026</v>
      </c>
    </row>
    <row r="74" spans="1:20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6">
        <f>'20190610'!E74-Piel2_Ann2_20190215!E74</f>
        <v>0</v>
      </c>
      <c r="F74" s="26">
        <f>'20190610'!F74-Piel2_Ann2_20190215!F74</f>
        <v>0</v>
      </c>
      <c r="G74" s="26">
        <f>'20190610'!G74-Piel2_Ann2_20190215!G74</f>
        <v>0</v>
      </c>
      <c r="H74" s="26">
        <f>'20190610'!H74-Piel2_Ann2_20190215!H74</f>
        <v>0</v>
      </c>
      <c r="I74" s="26">
        <f>'20190610'!I74-Piel2_Ann2_20190215!I74</f>
        <v>0</v>
      </c>
      <c r="J74" s="26">
        <f>'20190610'!J74-Piel2_Ann2_20190215!J74</f>
        <v>0</v>
      </c>
      <c r="K74" s="26">
        <f>'20190610'!K74-Piel2_Ann2_20190215!K74</f>
        <v>0</v>
      </c>
      <c r="L74" s="36">
        <f>'20190610'!L74-Piel2_Ann2_20190215!L74</f>
        <v>0</v>
      </c>
      <c r="M74" s="36">
        <f>'20190610'!M74-Piel2_Ann2_20190215!M74</f>
        <v>0</v>
      </c>
      <c r="N74" s="36">
        <f>'20190610'!N74-Piel2_Ann2_20190215!N74</f>
        <v>0</v>
      </c>
      <c r="O74" s="36">
        <f>'20190610'!O74-Piel2_Ann2_20190215!O74</f>
        <v>0</v>
      </c>
      <c r="P74" s="36">
        <f>'20190610'!P74-Piel2_Ann2_20190215!P74</f>
        <v>0</v>
      </c>
      <c r="Q74" s="36">
        <f>'20190610'!Q74-Piel2_Ann2_20190215!Q74</f>
        <v>0</v>
      </c>
      <c r="R74" s="36">
        <f>'20190610'!R74-Piel2_Ann2_20190215!R74</f>
        <v>0</v>
      </c>
      <c r="S74" s="36">
        <f>'20190610'!S74-Piel2_Ann2_20190215!S74</f>
        <v>0</v>
      </c>
      <c r="T74" s="42"/>
    </row>
    <row r="75" spans="1:20" ht="16.5" x14ac:dyDescent="0.3">
      <c r="A75" s="12">
        <v>61</v>
      </c>
      <c r="B75" s="1" t="s">
        <v>18</v>
      </c>
      <c r="D75" s="33" t="s">
        <v>134</v>
      </c>
      <c r="E75" s="27">
        <f>'20190610'!E75-Piel2_Ann2_20190215!E75</f>
        <v>0</v>
      </c>
      <c r="F75" s="27">
        <f>'20190610'!F75-Piel2_Ann2_20190215!F75</f>
        <v>0</v>
      </c>
      <c r="G75" s="27">
        <f>'20190610'!G75-Piel2_Ann2_20190215!G75</f>
        <v>0</v>
      </c>
      <c r="H75" s="27">
        <f>'20190610'!H75-Piel2_Ann2_20190215!H75</f>
        <v>1.1102230246251565E-14</v>
      </c>
      <c r="I75" s="27">
        <f>'20190610'!I75-Piel2_Ann2_20190215!I75</f>
        <v>-1.1546319456101628E-14</v>
      </c>
      <c r="J75" s="27">
        <f>'20190610'!J75-Piel2_Ann2_20190215!J75</f>
        <v>0</v>
      </c>
      <c r="K75" s="27">
        <f>'20190610'!K75-Piel2_Ann2_20190215!K75</f>
        <v>-7.1054273576010019E-15</v>
      </c>
      <c r="L75" s="37">
        <f>'20190610'!L75-Piel2_Ann2_20190215!L75</f>
        <v>-1.4210854715202004E-14</v>
      </c>
      <c r="M75" s="37">
        <f>'20190610'!M75-Piel2_Ann2_20190215!M75</f>
        <v>5.3290705182007514E-15</v>
      </c>
      <c r="N75" s="37">
        <f>'20190610'!N75-Piel2_Ann2_20190215!N75</f>
        <v>0</v>
      </c>
      <c r="O75" s="37">
        <f>'20190610'!O75-Piel2_Ann2_20190215!O75</f>
        <v>0</v>
      </c>
      <c r="P75" s="37">
        <f>'20190610'!P75-Piel2_Ann2_20190215!P75</f>
        <v>0</v>
      </c>
      <c r="Q75" s="37">
        <f>'20190610'!Q75-Piel2_Ann2_20190215!Q75</f>
        <v>0</v>
      </c>
      <c r="R75" s="37">
        <f>'20190610'!R75-Piel2_Ann2_20190215!R75</f>
        <v>0</v>
      </c>
      <c r="S75" s="37">
        <f>'20190610'!S75-Piel2_Ann2_20190215!S75</f>
        <v>0</v>
      </c>
      <c r="T75" s="42"/>
    </row>
    <row r="76" spans="1:20" ht="16.5" x14ac:dyDescent="0.3">
      <c r="A76" s="12">
        <v>62</v>
      </c>
      <c r="B76" s="1" t="s">
        <v>126</v>
      </c>
      <c r="C76" s="1" t="s">
        <v>127</v>
      </c>
      <c r="D76" s="33" t="s">
        <v>134</v>
      </c>
      <c r="E76" s="27">
        <f>'20190610'!E76-Piel2_Ann2_20190215!E76</f>
        <v>0</v>
      </c>
      <c r="F76" s="27">
        <f>'20190610'!F76-Piel2_Ann2_20190215!F76</f>
        <v>0</v>
      </c>
      <c r="G76" s="27">
        <f>'20190610'!G76-Piel2_Ann2_20190215!G76</f>
        <v>0</v>
      </c>
      <c r="H76" s="27">
        <f>'20190610'!H76-Piel2_Ann2_20190215!H76</f>
        <v>0</v>
      </c>
      <c r="I76" s="27">
        <f>'20190610'!I76-Piel2_Ann2_20190215!I76</f>
        <v>0</v>
      </c>
      <c r="J76" s="27">
        <f>'20190610'!J76-Piel2_Ann2_20190215!J76</f>
        <v>0</v>
      </c>
      <c r="K76" s="27">
        <f>'20190610'!K76-Piel2_Ann2_20190215!K76</f>
        <v>0</v>
      </c>
      <c r="L76" s="37">
        <f>'20190610'!L76-Piel2_Ann2_20190215!L76</f>
        <v>0</v>
      </c>
      <c r="M76" s="37">
        <f>'20190610'!M76-Piel2_Ann2_20190215!M76</f>
        <v>0</v>
      </c>
      <c r="N76" s="37">
        <f>'20190610'!N76-Piel2_Ann2_20190215!N76</f>
        <v>0</v>
      </c>
      <c r="O76" s="37">
        <f>'20190610'!O76-Piel2_Ann2_20190215!O76</f>
        <v>0</v>
      </c>
      <c r="P76" s="17"/>
      <c r="Q76" s="17"/>
      <c r="R76" s="17"/>
      <c r="T76" s="42"/>
    </row>
    <row r="77" spans="1:20" ht="16.5" x14ac:dyDescent="0.3">
      <c r="A77" s="12">
        <v>63</v>
      </c>
      <c r="B77" s="1" t="s">
        <v>128</v>
      </c>
      <c r="C77" s="1" t="s">
        <v>129</v>
      </c>
      <c r="D77" s="33" t="s">
        <v>134</v>
      </c>
      <c r="E77" s="27">
        <f>'20190610'!E77-Piel2_Ann2_20190215!E77</f>
        <v>0</v>
      </c>
      <c r="F77" s="27">
        <f>'20190610'!F77-Piel2_Ann2_20190215!F77</f>
        <v>0</v>
      </c>
      <c r="G77" s="27">
        <f>'20190610'!G77-Piel2_Ann2_20190215!G77</f>
        <v>0</v>
      </c>
      <c r="H77" s="27">
        <f>'20190610'!H77-Piel2_Ann2_20190215!H77</f>
        <v>0</v>
      </c>
      <c r="I77" s="27">
        <f>'20190610'!I77-Piel2_Ann2_20190215!I77</f>
        <v>0</v>
      </c>
      <c r="J77" s="27">
        <f>'20190610'!J77-Piel2_Ann2_20190215!J77</f>
        <v>0</v>
      </c>
      <c r="K77" s="27">
        <f>'20190610'!K77-Piel2_Ann2_20190215!K77</f>
        <v>0</v>
      </c>
      <c r="L77" s="37">
        <f>'20190610'!L77-Piel2_Ann2_20190215!L77</f>
        <v>0</v>
      </c>
      <c r="M77" s="37">
        <f>'20190610'!M77-Piel2_Ann2_20190215!M77</f>
        <v>0</v>
      </c>
      <c r="N77" s="37">
        <f>'20190610'!N77-Piel2_Ann2_20190215!N77</f>
        <v>0</v>
      </c>
      <c r="O77" s="37">
        <f>'20190610'!O77-Piel2_Ann2_20190215!O77</f>
        <v>0</v>
      </c>
      <c r="P77" s="17"/>
      <c r="Q77" s="17"/>
      <c r="R77" s="17"/>
    </row>
    <row r="78" spans="1:20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3" t="s">
        <v>134</v>
      </c>
      <c r="E78" s="27">
        <f>'20190610'!E78-Piel2_Ann2_20190215!E78</f>
        <v>0</v>
      </c>
      <c r="F78" s="27">
        <f>'20190610'!F78-Piel2_Ann2_20190215!F78</f>
        <v>0</v>
      </c>
      <c r="G78" s="27">
        <f>'20190610'!G78-Piel2_Ann2_20190215!G78</f>
        <v>0</v>
      </c>
      <c r="H78" s="27">
        <f>'20190610'!H78-Piel2_Ann2_20190215!H78</f>
        <v>0</v>
      </c>
      <c r="I78" s="27">
        <f>'20190610'!I78-Piel2_Ann2_20190215!I78</f>
        <v>0</v>
      </c>
      <c r="J78" s="27">
        <f>'20190610'!J78-Piel2_Ann2_20190215!J78</f>
        <v>0</v>
      </c>
      <c r="K78" s="27">
        <f>'20190610'!K78-Piel2_Ann2_20190215!K78</f>
        <v>0</v>
      </c>
      <c r="L78" s="37">
        <f>'20190610'!L78-Piel2_Ann2_20190215!L78</f>
        <v>0</v>
      </c>
      <c r="M78" s="37">
        <f>'20190610'!M78-Piel2_Ann2_20190215!M78</f>
        <v>0</v>
      </c>
      <c r="N78" s="37">
        <f>'20190610'!N78-Piel2_Ann2_20190215!N78</f>
        <v>0</v>
      </c>
      <c r="O78" s="37">
        <f>'20190610'!O78-Piel2_Ann2_20190215!O78</f>
        <v>0</v>
      </c>
      <c r="P78" s="37">
        <f>'20190610'!P78-Piel2_Ann2_20190215!P78</f>
        <v>-2</v>
      </c>
      <c r="Q78" s="37">
        <f>'20190610'!Q78-Piel2_Ann2_20190215!Q78</f>
        <v>-2</v>
      </c>
      <c r="R78" s="37">
        <f>'20190610'!R78-Piel2_Ann2_20190215!R78</f>
        <v>-2</v>
      </c>
      <c r="S78" s="37">
        <f>'20190610'!S78-Piel2_Ann2_20190215!S78</f>
        <v>-2</v>
      </c>
      <c r="T78" s="42"/>
    </row>
    <row r="79" spans="1:20" ht="16.5" x14ac:dyDescent="0.3">
      <c r="A79" s="12">
        <f t="shared" si="7"/>
        <v>65</v>
      </c>
      <c r="B79" s="1" t="s">
        <v>19</v>
      </c>
      <c r="C79" s="1" t="s">
        <v>132</v>
      </c>
      <c r="D79" s="33" t="s">
        <v>134</v>
      </c>
      <c r="E79" s="27">
        <f>'20190610'!E79-Piel2_Ann2_20190215!E79</f>
        <v>0</v>
      </c>
      <c r="F79" s="27">
        <f>'20190610'!F79-Piel2_Ann2_20190215!F79</f>
        <v>0</v>
      </c>
      <c r="G79" s="27">
        <f>'20190610'!G79-Piel2_Ann2_20190215!G79</f>
        <v>0</v>
      </c>
      <c r="H79" s="27">
        <f>'20190610'!H79-Piel2_Ann2_20190215!H79</f>
        <v>0</v>
      </c>
      <c r="I79" s="27">
        <f>'20190610'!I79-Piel2_Ann2_20190215!I79</f>
        <v>0</v>
      </c>
      <c r="J79" s="27">
        <f>'20190610'!J79-Piel2_Ann2_20190215!J79</f>
        <v>0</v>
      </c>
      <c r="K79" s="27">
        <f>'20190610'!K79-Piel2_Ann2_20190215!K79</f>
        <v>0</v>
      </c>
      <c r="L79" s="37">
        <f>'20190610'!L79-Piel2_Ann2_20190215!L79</f>
        <v>1.3230967328269116E-2</v>
      </c>
      <c r="M79" s="37">
        <f>'20190610'!M79-Piel2_Ann2_20190215!M79</f>
        <v>-0.17589507407878102</v>
      </c>
      <c r="N79" s="37">
        <f>'20190610'!N79-Piel2_Ann2_20190215!N79</f>
        <v>-0.26410032475720868</v>
      </c>
      <c r="O79" s="37">
        <f>'20190610'!O79-Piel2_Ann2_20190215!O79</f>
        <v>-0.3978962364257228</v>
      </c>
      <c r="P79" s="37">
        <f>'20190610'!P79-Piel2_Ann2_20190215!P79</f>
        <v>-0.42390872279078451</v>
      </c>
      <c r="Q79" s="37">
        <f>'20190610'!Q79-Piel2_Ann2_20190215!Q79</f>
        <v>-0.42329078004620158</v>
      </c>
      <c r="R79" s="37">
        <f>'20190610'!R79-Piel2_Ann2_20190215!R79</f>
        <v>-0.32559969424195856</v>
      </c>
      <c r="S79" s="37">
        <f>'20190610'!S79-Piel2_Ann2_20190215!S79</f>
        <v>-0.17964729843092186</v>
      </c>
      <c r="T79" s="42"/>
    </row>
    <row r="80" spans="1:20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6">
        <f>'20190610'!E80-Piel2_Ann2_20190215!E80</f>
        <v>0</v>
      </c>
      <c r="F80" s="26">
        <f>'20190610'!F80-Piel2_Ann2_20190215!F80</f>
        <v>0</v>
      </c>
      <c r="G80" s="26">
        <f>'20190610'!G80-Piel2_Ann2_20190215!G80</f>
        <v>0</v>
      </c>
      <c r="H80" s="26">
        <f>'20190610'!H80-Piel2_Ann2_20190215!H80</f>
        <v>0</v>
      </c>
      <c r="I80" s="26">
        <f>'20190610'!I80-Piel2_Ann2_20190215!I80</f>
        <v>0</v>
      </c>
      <c r="J80" s="26">
        <f>'20190610'!J80-Piel2_Ann2_20190215!J80</f>
        <v>0</v>
      </c>
      <c r="K80" s="26">
        <f>'20190610'!K80-Piel2_Ann2_20190215!K80</f>
        <v>3.9152453621099994</v>
      </c>
      <c r="L80" s="36">
        <f>'20190610'!L80-Piel2_Ann2_20190215!L80</f>
        <v>3.2118145669774094</v>
      </c>
      <c r="M80" s="36">
        <f>'20190610'!M80-Piel2_Ann2_20190215!M80</f>
        <v>-44.150241397601349</v>
      </c>
      <c r="N80" s="36">
        <f>'20190610'!N80-Piel2_Ann2_20190215!N80</f>
        <v>-68.411330636496132</v>
      </c>
      <c r="O80" s="36">
        <f>'20190610'!O80-Piel2_Ann2_20190215!O80</f>
        <v>-106.36742142068397</v>
      </c>
      <c r="P80" s="36">
        <f>'20190610'!P80-Piel2_Ann2_20190215!P80</f>
        <v>-116.72083282570384</v>
      </c>
      <c r="Q80" s="36">
        <f>'20190610'!Q80-Piel2_Ann2_20190215!Q80</f>
        <v>-119.93065572841078</v>
      </c>
      <c r="R80" s="36">
        <f>'20190610'!R80-Piel2_Ann2_20190215!R80</f>
        <v>-94.927219986333512</v>
      </c>
      <c r="S80" s="36">
        <f>'20190610'!S80-Piel2_Ann2_20190215!S80</f>
        <v>-53.894300481093524</v>
      </c>
      <c r="T80" s="42"/>
    </row>
    <row r="81" spans="1:18" x14ac:dyDescent="0.25">
      <c r="A81" s="21"/>
      <c r="E81" s="17"/>
      <c r="F81" s="17"/>
      <c r="G81" s="17"/>
      <c r="H81" s="17"/>
      <c r="I81" s="17"/>
      <c r="J81" s="17"/>
      <c r="K81" s="17"/>
      <c r="L81" s="17"/>
      <c r="M81" s="55"/>
      <c r="N81" s="55"/>
      <c r="O81" s="17"/>
      <c r="P81" s="17"/>
      <c r="Q81" s="17"/>
      <c r="R81" s="17"/>
    </row>
    <row r="82" spans="1:18" x14ac:dyDescent="0.25">
      <c r="A82" s="22"/>
      <c r="L82" s="20"/>
      <c r="M82" s="20"/>
    </row>
    <row r="83" spans="1:18" x14ac:dyDescent="0.25">
      <c r="A83" s="22"/>
      <c r="L83" s="20"/>
      <c r="M83" s="20"/>
    </row>
    <row r="84" spans="1:18" x14ac:dyDescent="0.25">
      <c r="A84" s="21"/>
    </row>
    <row r="85" spans="1:18" x14ac:dyDescent="0.25">
      <c r="A85" s="22"/>
    </row>
    <row r="86" spans="1:18" x14ac:dyDescent="0.25">
      <c r="A86" s="21"/>
    </row>
    <row r="87" spans="1:18" x14ac:dyDescent="0.25">
      <c r="A87" s="21"/>
    </row>
    <row r="88" spans="1:18" x14ac:dyDescent="0.25">
      <c r="A88" s="21"/>
    </row>
    <row r="89" spans="1:18" x14ac:dyDescent="0.25">
      <c r="A89" s="21"/>
    </row>
    <row r="90" spans="1:18" x14ac:dyDescent="0.25">
      <c r="A90" s="22"/>
    </row>
    <row r="91" spans="1:18" x14ac:dyDescent="0.25">
      <c r="A91" s="22"/>
    </row>
    <row r="92" spans="1:18" x14ac:dyDescent="0.25">
      <c r="A92" s="21"/>
    </row>
    <row r="93" spans="1:18" x14ac:dyDescent="0.25">
      <c r="A93" s="22"/>
    </row>
    <row r="94" spans="1:18" x14ac:dyDescent="0.25">
      <c r="A94" s="22"/>
    </row>
    <row r="95" spans="1:18" x14ac:dyDescent="0.25">
      <c r="A95" s="21"/>
    </row>
    <row r="96" spans="1:18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18"/>
  <sheetViews>
    <sheetView zoomScale="85" zoomScaleNormal="85" workbookViewId="0">
      <selection activeCell="U25" sqref="U25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28" customWidth="1"/>
    <col min="15" max="16384" width="9.140625" style="1"/>
  </cols>
  <sheetData>
    <row r="1" spans="1:19" ht="20.25" x14ac:dyDescent="0.3">
      <c r="A1" s="2" t="s">
        <v>21</v>
      </c>
      <c r="E1" s="4" t="s">
        <v>139</v>
      </c>
      <c r="F1" s="4" t="s">
        <v>136</v>
      </c>
      <c r="G1" s="4" t="s">
        <v>135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</row>
    <row r="2" spans="1:19" ht="6.75" customHeight="1" x14ac:dyDescent="0.25"/>
    <row r="3" spans="1:19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9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41">
        <v>1</v>
      </c>
      <c r="B5" s="1" t="s">
        <v>40</v>
      </c>
      <c r="C5" s="1" t="s">
        <v>41</v>
      </c>
      <c r="D5" s="3" t="s">
        <v>133</v>
      </c>
      <c r="E5" s="32">
        <v>19852.409</v>
      </c>
      <c r="F5" s="32">
        <v>20334.793000000001</v>
      </c>
      <c r="G5" s="32">
        <v>20712.663</v>
      </c>
      <c r="H5" s="32">
        <v>21328.182000000001</v>
      </c>
      <c r="I5" s="32">
        <v>21768.476999999999</v>
      </c>
      <c r="J5" s="32">
        <v>22777.768</v>
      </c>
      <c r="K5" s="32">
        <v>23860.287754637891</v>
      </c>
      <c r="L5" s="36">
        <v>24616.335201512953</v>
      </c>
      <c r="M5" s="36">
        <v>25353.523113608786</v>
      </c>
      <c r="N5" s="36">
        <v>26085.515900718819</v>
      </c>
      <c r="O5" s="36">
        <v>26850.610262973601</v>
      </c>
      <c r="P5" s="36">
        <v>27602.427350336864</v>
      </c>
      <c r="Q5" s="36">
        <v>28361.49410247113</v>
      </c>
      <c r="R5" s="36">
        <v>29127.254443237849</v>
      </c>
      <c r="S5" s="36">
        <v>29899.126685983651</v>
      </c>
    </row>
    <row r="6" spans="1:19" x14ac:dyDescent="0.25">
      <c r="A6" s="41">
        <v>2</v>
      </c>
      <c r="B6" s="1" t="s">
        <v>42</v>
      </c>
      <c r="C6" s="1" t="s">
        <v>43</v>
      </c>
      <c r="D6" s="3" t="s">
        <v>133</v>
      </c>
      <c r="E6" s="32">
        <v>21885.613999999994</v>
      </c>
      <c r="F6" s="32">
        <v>22786.587</v>
      </c>
      <c r="G6" s="32">
        <v>23618.164000000008</v>
      </c>
      <c r="H6" s="32">
        <v>24320.323999999993</v>
      </c>
      <c r="I6" s="32">
        <v>25037.680999999997</v>
      </c>
      <c r="J6" s="32">
        <v>27033.055999999997</v>
      </c>
      <c r="K6" s="32">
        <v>29423.61892872414</v>
      </c>
      <c r="L6" s="36">
        <v>31292.658553207832</v>
      </c>
      <c r="M6" s="36">
        <v>33130.230253290239</v>
      </c>
      <c r="N6" s="36">
        <v>34949.673097723622</v>
      </c>
      <c r="O6" s="36">
        <v>36861.450687742734</v>
      </c>
    </row>
    <row r="7" spans="1:19" x14ac:dyDescent="0.25">
      <c r="A7" s="41">
        <v>3</v>
      </c>
      <c r="B7" s="1" t="s">
        <v>44</v>
      </c>
      <c r="C7" s="1" t="s">
        <v>45</v>
      </c>
      <c r="D7" s="3" t="s">
        <v>46</v>
      </c>
      <c r="E7" s="30">
        <v>4.0346283749703531</v>
      </c>
      <c r="F7" s="30">
        <v>2.429851208485573</v>
      </c>
      <c r="G7" s="30">
        <v>1.8582436516565508</v>
      </c>
      <c r="H7" s="30">
        <v>2.9717038316125866</v>
      </c>
      <c r="I7" s="30">
        <v>2.0643812960710761</v>
      </c>
      <c r="J7" s="30">
        <v>4.6364796214269006</v>
      </c>
      <c r="K7" s="30">
        <v>4.7525277921782703</v>
      </c>
      <c r="L7" s="37">
        <v>3.1686434574876614</v>
      </c>
      <c r="M7" s="37">
        <v>2.9947102444823912</v>
      </c>
      <c r="N7" s="37">
        <v>2.8871442593204222</v>
      </c>
      <c r="O7" s="37">
        <v>2.933023694707515</v>
      </c>
      <c r="P7" s="43">
        <v>2.8</v>
      </c>
      <c r="Q7" s="44">
        <v>2.75</v>
      </c>
      <c r="R7" s="43">
        <v>2.7</v>
      </c>
      <c r="S7" s="44">
        <v>2.65</v>
      </c>
    </row>
    <row r="8" spans="1:19" x14ac:dyDescent="0.25">
      <c r="A8" s="41">
        <v>4</v>
      </c>
      <c r="B8" s="1" t="s">
        <v>47</v>
      </c>
      <c r="C8" s="1" t="s">
        <v>48</v>
      </c>
      <c r="D8" s="3" t="s">
        <v>46</v>
      </c>
      <c r="E8" s="30">
        <v>7.796234817706079</v>
      </c>
      <c r="F8" s="30">
        <v>4.1167455533459361</v>
      </c>
      <c r="G8" s="30">
        <v>3.6494099072665023</v>
      </c>
      <c r="H8" s="30">
        <v>2.9729660612061224</v>
      </c>
      <c r="I8" s="30">
        <v>2.9496194211886575</v>
      </c>
      <c r="J8" s="30">
        <v>7.9694880688031731</v>
      </c>
      <c r="K8" s="30">
        <v>8.8431101860039263</v>
      </c>
      <c r="L8" s="37">
        <v>6.352174520106658</v>
      </c>
      <c r="M8" s="37">
        <v>5.8722134361256906</v>
      </c>
      <c r="N8" s="37">
        <v>5.4917905203894151</v>
      </c>
      <c r="O8" s="37">
        <v>5.4700871870061434</v>
      </c>
    </row>
    <row r="9" spans="1:19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</row>
    <row r="10" spans="1:19" x14ac:dyDescent="0.25">
      <c r="A10" s="41">
        <f>A8+1</f>
        <v>5</v>
      </c>
      <c r="B10" s="1" t="s">
        <v>2</v>
      </c>
      <c r="C10" s="1" t="s">
        <v>3</v>
      </c>
      <c r="D10" s="3" t="s">
        <v>133</v>
      </c>
      <c r="E10" s="32">
        <v>12153.052</v>
      </c>
      <c r="F10" s="32">
        <v>12766.031000000001</v>
      </c>
      <c r="G10" s="32">
        <v>12942.432000000001</v>
      </c>
      <c r="H10" s="32">
        <v>13266.218000000001</v>
      </c>
      <c r="I10" s="32">
        <v>13453.897999999999</v>
      </c>
      <c r="J10" s="32">
        <v>14010.228999999999</v>
      </c>
      <c r="K10" s="32">
        <v>14659.826109364007</v>
      </c>
      <c r="L10" s="36">
        <v>15283.676774412881</v>
      </c>
      <c r="M10" s="36">
        <v>15837.17529427214</v>
      </c>
      <c r="N10" s="36">
        <v>16411.0410959127</v>
      </c>
      <c r="O10" s="36">
        <v>17005.70113340488</v>
      </c>
    </row>
    <row r="11" spans="1:19" x14ac:dyDescent="0.25">
      <c r="A11" s="41">
        <f>A10+1</f>
        <v>6</v>
      </c>
      <c r="B11" s="1" t="s">
        <v>51</v>
      </c>
      <c r="C11" s="1" t="s">
        <v>4</v>
      </c>
      <c r="D11" s="3" t="s">
        <v>133</v>
      </c>
      <c r="E11" s="32">
        <v>3404.4140000000002</v>
      </c>
      <c r="F11" s="32">
        <v>3460.2170000000001</v>
      </c>
      <c r="G11" s="32">
        <v>3524.556</v>
      </c>
      <c r="H11" s="32">
        <v>3590.4360000000001</v>
      </c>
      <c r="I11" s="32">
        <v>3730.5659999999998</v>
      </c>
      <c r="J11" s="32">
        <v>3884.616</v>
      </c>
      <c r="K11" s="32">
        <v>4038.9071832935597</v>
      </c>
      <c r="L11" s="36">
        <v>4182.5720265434647</v>
      </c>
      <c r="M11" s="36">
        <v>4307.3078994600965</v>
      </c>
      <c r="N11" s="36">
        <v>4435.7955517371438</v>
      </c>
      <c r="O11" s="36">
        <v>4568.1160102990025</v>
      </c>
    </row>
    <row r="12" spans="1:19" x14ac:dyDescent="0.25">
      <c r="A12" s="41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32">
        <v>5173.5819999999985</v>
      </c>
      <c r="F12" s="32">
        <v>4906.1419999999989</v>
      </c>
      <c r="G12" s="32">
        <v>4479.786000000001</v>
      </c>
      <c r="H12" s="32">
        <v>4585.3769999999977</v>
      </c>
      <c r="I12" s="32">
        <v>4705.9309999999987</v>
      </c>
      <c r="J12" s="32">
        <v>5377.7370000000019</v>
      </c>
      <c r="K12" s="32">
        <v>6317.39638311005</v>
      </c>
      <c r="L12" s="36">
        <v>6735.226069047957</v>
      </c>
      <c r="M12" s="36">
        <v>7045.414533300609</v>
      </c>
      <c r="N12" s="36">
        <v>7325.7356484159973</v>
      </c>
      <c r="O12" s="36">
        <v>7632.2268051023957</v>
      </c>
    </row>
    <row r="13" spans="1:19" x14ac:dyDescent="0.25">
      <c r="A13" s="41">
        <f t="shared" si="0"/>
        <v>8</v>
      </c>
      <c r="B13" s="1" t="s">
        <v>53</v>
      </c>
      <c r="C13" s="1" t="s">
        <v>6</v>
      </c>
      <c r="D13" s="3" t="s">
        <v>133</v>
      </c>
      <c r="E13" s="32">
        <v>4934.6409999999996</v>
      </c>
      <c r="F13" s="32">
        <v>4637.0050000000001</v>
      </c>
      <c r="G13" s="32">
        <v>4639.71</v>
      </c>
      <c r="H13" s="32">
        <v>4617.2179999999998</v>
      </c>
      <c r="I13" s="32">
        <v>4231.1980000000003</v>
      </c>
      <c r="J13" s="32">
        <v>4785.424</v>
      </c>
      <c r="K13" s="32">
        <v>5559.39638311005</v>
      </c>
      <c r="L13" s="36">
        <v>5985.226069047957</v>
      </c>
      <c r="M13" s="36">
        <v>6345.414533300609</v>
      </c>
      <c r="N13" s="36">
        <v>6665.7356484159973</v>
      </c>
      <c r="O13" s="36">
        <v>7002.2268051023957</v>
      </c>
    </row>
    <row r="14" spans="1:19" x14ac:dyDescent="0.25">
      <c r="A14" s="41">
        <f t="shared" si="0"/>
        <v>9</v>
      </c>
      <c r="B14" s="1" t="s">
        <v>54</v>
      </c>
      <c r="C14" s="1" t="s">
        <v>7</v>
      </c>
      <c r="D14" s="3" t="s">
        <v>133</v>
      </c>
      <c r="E14" s="32">
        <v>238.94099999999889</v>
      </c>
      <c r="F14" s="32">
        <v>269.13699999999881</v>
      </c>
      <c r="G14" s="32">
        <v>-159.92399999999907</v>
      </c>
      <c r="H14" s="32">
        <v>-31.841000000002168</v>
      </c>
      <c r="I14" s="32">
        <v>474.73299999999836</v>
      </c>
      <c r="J14" s="32">
        <v>592.31300000000192</v>
      </c>
      <c r="K14" s="32">
        <v>758</v>
      </c>
      <c r="L14" s="36">
        <v>750</v>
      </c>
      <c r="M14" s="36">
        <v>700</v>
      </c>
      <c r="N14" s="36">
        <v>660</v>
      </c>
      <c r="O14" s="36">
        <v>630</v>
      </c>
    </row>
    <row r="15" spans="1:19" x14ac:dyDescent="0.25">
      <c r="A15" s="41">
        <f t="shared" si="0"/>
        <v>10</v>
      </c>
      <c r="B15" s="1" t="s">
        <v>8</v>
      </c>
      <c r="C15" s="1" t="s">
        <v>9</v>
      </c>
      <c r="D15" s="3" t="s">
        <v>133</v>
      </c>
      <c r="E15" s="32">
        <v>11839.004000000001</v>
      </c>
      <c r="F15" s="32">
        <v>11966.596</v>
      </c>
      <c r="G15" s="32">
        <v>12682.316999999999</v>
      </c>
      <c r="H15" s="32">
        <v>13077.263000000001</v>
      </c>
      <c r="I15" s="32">
        <v>13652.894</v>
      </c>
      <c r="J15" s="32">
        <v>14504.56</v>
      </c>
      <c r="K15" s="32">
        <v>14863.362265422054</v>
      </c>
      <c r="L15" s="36">
        <v>15344.4871084312</v>
      </c>
      <c r="M15" s="36">
        <v>15978.811860627198</v>
      </c>
      <c r="N15" s="36">
        <v>16611.152711365405</v>
      </c>
      <c r="O15" s="36">
        <v>17258.987667108653</v>
      </c>
    </row>
    <row r="16" spans="1:19" x14ac:dyDescent="0.25">
      <c r="A16" s="41">
        <f t="shared" si="0"/>
        <v>11</v>
      </c>
      <c r="B16" s="1" t="s">
        <v>10</v>
      </c>
      <c r="C16" s="1" t="s">
        <v>11</v>
      </c>
      <c r="D16" s="3" t="s">
        <v>133</v>
      </c>
      <c r="E16" s="32">
        <v>12717.643</v>
      </c>
      <c r="F16" s="32">
        <v>12764.192999999999</v>
      </c>
      <c r="G16" s="32">
        <v>12916.428</v>
      </c>
      <c r="H16" s="32">
        <v>13191.111999999999</v>
      </c>
      <c r="I16" s="32">
        <v>13774.812</v>
      </c>
      <c r="J16" s="32">
        <v>14999.374</v>
      </c>
      <c r="K16" s="32">
        <v>16019.204186551779</v>
      </c>
      <c r="L16" s="36">
        <v>16929.626776922549</v>
      </c>
      <c r="M16" s="36">
        <v>17815.186474051257</v>
      </c>
      <c r="N16" s="36">
        <v>18698.209106712427</v>
      </c>
      <c r="O16" s="36">
        <v>19614.421352941335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</row>
    <row r="18" spans="1:15" x14ac:dyDescent="0.25">
      <c r="A18" s="41">
        <f>A16+1</f>
        <v>12</v>
      </c>
      <c r="B18" s="1" t="s">
        <v>2</v>
      </c>
      <c r="C18" s="1" t="s">
        <v>3</v>
      </c>
      <c r="D18" s="3" t="s">
        <v>46</v>
      </c>
      <c r="E18" s="30">
        <v>3.1551785749147188</v>
      </c>
      <c r="F18" s="30">
        <v>5.0438276739044774</v>
      </c>
      <c r="G18" s="30">
        <v>1.3817998718630653</v>
      </c>
      <c r="H18" s="30">
        <v>2.5017400130052936</v>
      </c>
      <c r="I18" s="30">
        <v>1.4147212114258734</v>
      </c>
      <c r="J18" s="30">
        <v>4.1350915548787448</v>
      </c>
      <c r="K18" s="30">
        <v>4.6365916600221713</v>
      </c>
      <c r="L18" s="37">
        <v>4.2555120394667467</v>
      </c>
      <c r="M18" s="37">
        <v>3.6215010826838201</v>
      </c>
      <c r="N18" s="37">
        <v>3.6235363376202034</v>
      </c>
      <c r="O18" s="37">
        <v>3.6235363376202034</v>
      </c>
    </row>
    <row r="19" spans="1:15" x14ac:dyDescent="0.25">
      <c r="A19" s="41">
        <f>A18+1</f>
        <v>13</v>
      </c>
      <c r="B19" s="1" t="s">
        <v>51</v>
      </c>
      <c r="C19" s="1" t="s">
        <v>4</v>
      </c>
      <c r="D19" s="3" t="s">
        <v>46</v>
      </c>
      <c r="E19" s="30">
        <v>0.28783586374179215</v>
      </c>
      <c r="F19" s="30">
        <v>1.639136720739609</v>
      </c>
      <c r="G19" s="30">
        <v>1.8593920554693444</v>
      </c>
      <c r="H19" s="30">
        <v>1.8691716062959385</v>
      </c>
      <c r="I19" s="30">
        <v>3.9028686209696906</v>
      </c>
      <c r="J19" s="30">
        <v>4.12940020361523</v>
      </c>
      <c r="K19" s="30">
        <v>3.9718516139963356</v>
      </c>
      <c r="L19" s="37">
        <v>3.5570226482093181</v>
      </c>
      <c r="M19" s="37">
        <v>2.9822767456252341</v>
      </c>
      <c r="N19" s="37">
        <v>2.9830152679160227</v>
      </c>
      <c r="O19" s="37">
        <v>2.9830152679160227</v>
      </c>
    </row>
    <row r="20" spans="1:15" x14ac:dyDescent="0.25">
      <c r="A20" s="41">
        <f t="shared" ref="A20:A24" si="1">A19+1</f>
        <v>14</v>
      </c>
      <c r="B20" s="1" t="s">
        <v>52</v>
      </c>
      <c r="C20" s="1" t="s">
        <v>5</v>
      </c>
      <c r="D20" s="3" t="s">
        <v>46</v>
      </c>
      <c r="E20" s="30">
        <v>-0.32356037404615012</v>
      </c>
      <c r="F20" s="30">
        <v>-5.1693391541875577</v>
      </c>
      <c r="G20" s="30">
        <v>-8.6902498949275824</v>
      </c>
      <c r="H20" s="30">
        <v>2.3570545557309419</v>
      </c>
      <c r="I20" s="30">
        <v>2.6290968005466375</v>
      </c>
      <c r="J20" s="30">
        <v>14.275729924641967</v>
      </c>
      <c r="K20" s="30">
        <v>17.473137550424056</v>
      </c>
      <c r="L20" s="37">
        <v>6.6139539234074451</v>
      </c>
      <c r="M20" s="37">
        <v>4.6054647768712265</v>
      </c>
      <c r="N20" s="37">
        <v>3.9787739073468664</v>
      </c>
      <c r="O20" s="37">
        <v>4.1837594392676314</v>
      </c>
    </row>
    <row r="21" spans="1:15" x14ac:dyDescent="0.25">
      <c r="A21" s="41">
        <f t="shared" si="1"/>
        <v>15</v>
      </c>
      <c r="B21" s="1" t="s">
        <v>53</v>
      </c>
      <c r="C21" s="1" t="s">
        <v>6</v>
      </c>
      <c r="D21" s="3" t="s">
        <v>46</v>
      </c>
      <c r="E21" s="30">
        <v>14.380228466500355</v>
      </c>
      <c r="F21" s="30">
        <v>-6.0315633903256449</v>
      </c>
      <c r="G21" s="30">
        <v>5.8335067570558508E-2</v>
      </c>
      <c r="H21" s="30">
        <v>-0.48477167754019668</v>
      </c>
      <c r="I21" s="30">
        <v>-8.3604456189852794</v>
      </c>
      <c r="J21" s="30">
        <v>13.098559793231136</v>
      </c>
      <c r="K21" s="30">
        <v>16.173538292741661</v>
      </c>
      <c r="L21" s="37">
        <v>7.6596388635215229</v>
      </c>
      <c r="M21" s="37">
        <v>6.0179592232168622</v>
      </c>
      <c r="N21" s="37">
        <v>5.0480723274161088</v>
      </c>
      <c r="O21" s="37">
        <v>5.0480723274161088</v>
      </c>
    </row>
    <row r="22" spans="1:15" x14ac:dyDescent="0.25">
      <c r="A22" s="41">
        <f t="shared" si="1"/>
        <v>16</v>
      </c>
      <c r="B22" s="1" t="s">
        <v>54</v>
      </c>
      <c r="C22" s="1" t="s">
        <v>57</v>
      </c>
      <c r="D22" s="3" t="s">
        <v>58</v>
      </c>
      <c r="E22" s="30" t="s">
        <v>58</v>
      </c>
      <c r="F22" s="30" t="s">
        <v>58</v>
      </c>
      <c r="G22" s="30" t="s">
        <v>58</v>
      </c>
      <c r="H22" s="30" t="s">
        <v>58</v>
      </c>
      <c r="I22" s="30" t="s">
        <v>58</v>
      </c>
      <c r="J22" s="30" t="s">
        <v>58</v>
      </c>
      <c r="K22" s="30" t="s">
        <v>58</v>
      </c>
      <c r="L22" s="37" t="s">
        <v>58</v>
      </c>
      <c r="M22" s="37" t="s">
        <v>58</v>
      </c>
      <c r="N22" s="37" t="s">
        <v>58</v>
      </c>
      <c r="O22" s="37" t="s">
        <v>58</v>
      </c>
    </row>
    <row r="23" spans="1:15" x14ac:dyDescent="0.25">
      <c r="A23" s="41">
        <f t="shared" si="1"/>
        <v>17</v>
      </c>
      <c r="B23" s="1" t="s">
        <v>8</v>
      </c>
      <c r="C23" s="1" t="s">
        <v>9</v>
      </c>
      <c r="D23" s="3" t="s">
        <v>46</v>
      </c>
      <c r="E23" s="30">
        <v>9.7791093735786649</v>
      </c>
      <c r="F23" s="30">
        <v>1.0777257951766872</v>
      </c>
      <c r="G23" s="30">
        <v>5.9809907512545779</v>
      </c>
      <c r="H23" s="30">
        <v>3.1141470442664465</v>
      </c>
      <c r="I23" s="30">
        <v>4.4017696975276799</v>
      </c>
      <c r="J23" s="30">
        <v>6.2379888102844561</v>
      </c>
      <c r="K23" s="30">
        <v>2.4737204397931034</v>
      </c>
      <c r="L23" s="37">
        <v>3.2369852420836676</v>
      </c>
      <c r="M23" s="37">
        <v>4.1338934805286609</v>
      </c>
      <c r="N23" s="37">
        <v>3.9573708999999901</v>
      </c>
      <c r="O23" s="37">
        <v>3.8999999999999924</v>
      </c>
    </row>
    <row r="24" spans="1:15" x14ac:dyDescent="0.25">
      <c r="A24" s="41">
        <f t="shared" si="1"/>
        <v>18</v>
      </c>
      <c r="B24" s="1" t="s">
        <v>10</v>
      </c>
      <c r="C24" s="1" t="s">
        <v>11</v>
      </c>
      <c r="D24" s="3" t="s">
        <v>46</v>
      </c>
      <c r="E24" s="30">
        <v>5.3811348552625926</v>
      </c>
      <c r="F24" s="30">
        <v>0.36602694382912304</v>
      </c>
      <c r="G24" s="30">
        <v>1.19267234520819</v>
      </c>
      <c r="H24" s="30">
        <v>2.1266251009954162</v>
      </c>
      <c r="I24" s="30">
        <v>4.4249491627392779</v>
      </c>
      <c r="J24" s="30">
        <v>8.8898636148355479</v>
      </c>
      <c r="K24" s="30">
        <v>6.7991516616078718</v>
      </c>
      <c r="L24" s="37">
        <v>5.6833197190599316</v>
      </c>
      <c r="M24" s="37">
        <v>5.2308282326450906</v>
      </c>
      <c r="N24" s="37">
        <v>4.9565724947495671</v>
      </c>
      <c r="O24" s="37">
        <v>4.8999999999999932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</row>
    <row r="26" spans="1:15" x14ac:dyDescent="0.25">
      <c r="A26" s="41">
        <f>A24+1</f>
        <v>19</v>
      </c>
      <c r="B26" s="1" t="s">
        <v>2</v>
      </c>
      <c r="C26" s="1" t="s">
        <v>3</v>
      </c>
      <c r="D26" s="3" t="s">
        <v>133</v>
      </c>
      <c r="E26" s="32">
        <v>13331.181</v>
      </c>
      <c r="F26" s="32">
        <v>14039.43</v>
      </c>
      <c r="G26" s="32">
        <v>14468.681</v>
      </c>
      <c r="H26" s="32">
        <v>14678.594999999999</v>
      </c>
      <c r="I26" s="32">
        <v>15045.034</v>
      </c>
      <c r="J26" s="32">
        <v>16151.556</v>
      </c>
      <c r="K26" s="32">
        <v>17339.849078619765</v>
      </c>
      <c r="L26" s="36">
        <v>18529.692154880438</v>
      </c>
      <c r="M26" s="36">
        <v>19623.161550338937</v>
      </c>
      <c r="N26" s="36">
        <v>20761.232432439196</v>
      </c>
      <c r="O26" s="36">
        <v>21943.79369844175</v>
      </c>
    </row>
    <row r="27" spans="1:15" x14ac:dyDescent="0.25">
      <c r="A27" s="41">
        <f>A26+1</f>
        <v>20</v>
      </c>
      <c r="B27" s="1" t="s">
        <v>51</v>
      </c>
      <c r="C27" s="1" t="s">
        <v>4</v>
      </c>
      <c r="D27" s="3" t="s">
        <v>133</v>
      </c>
      <c r="E27" s="32">
        <v>3799.1370000000002</v>
      </c>
      <c r="F27" s="32">
        <v>4021.8020000000001</v>
      </c>
      <c r="G27" s="32">
        <v>4135.5950000000003</v>
      </c>
      <c r="H27" s="32">
        <v>4358.3909999999996</v>
      </c>
      <c r="I27" s="32">
        <v>4514.4110000000001</v>
      </c>
      <c r="J27" s="32">
        <v>4853.2749999999996</v>
      </c>
      <c r="K27" s="32">
        <v>5237.3484264274293</v>
      </c>
      <c r="L27" s="36">
        <v>5594.4526614655078</v>
      </c>
      <c r="M27" s="36">
        <v>5911.5586442312333</v>
      </c>
      <c r="N27" s="36">
        <v>6228.5401492086085</v>
      </c>
      <c r="O27" s="36">
        <v>6562.5184025132257</v>
      </c>
    </row>
    <row r="28" spans="1:15" x14ac:dyDescent="0.25">
      <c r="A28" s="41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32">
        <v>5728.5130000000008</v>
      </c>
      <c r="F28" s="32">
        <v>5534.2219999999998</v>
      </c>
      <c r="G28" s="32">
        <v>5355.2750000000005</v>
      </c>
      <c r="H28" s="32">
        <v>5405.6229999999996</v>
      </c>
      <c r="I28" s="32">
        <v>5189.2389999999996</v>
      </c>
      <c r="J28" s="32">
        <v>6003.6810000000005</v>
      </c>
      <c r="K28" s="32">
        <v>7188.1206767037929</v>
      </c>
      <c r="L28" s="36">
        <v>7959.3978076820667</v>
      </c>
      <c r="M28" s="36">
        <v>8662.1575802895186</v>
      </c>
      <c r="N28" s="36">
        <v>9296.9473399822946</v>
      </c>
      <c r="O28" s="36">
        <v>9974.9772988586374</v>
      </c>
    </row>
    <row r="29" spans="1:15" x14ac:dyDescent="0.25">
      <c r="A29" s="41">
        <f t="shared" si="2"/>
        <v>22</v>
      </c>
      <c r="B29" s="1" t="s">
        <v>53</v>
      </c>
      <c r="C29" s="1" t="s">
        <v>6</v>
      </c>
      <c r="D29" s="3" t="s">
        <v>133</v>
      </c>
      <c r="E29" s="32">
        <v>5551.2340000000004</v>
      </c>
      <c r="F29" s="32">
        <v>5291.0259999999998</v>
      </c>
      <c r="G29" s="32">
        <v>5337.31</v>
      </c>
      <c r="H29" s="32">
        <v>5384.46</v>
      </c>
      <c r="I29" s="32">
        <v>4915.1469999999999</v>
      </c>
      <c r="J29" s="32">
        <v>5650.6850000000004</v>
      </c>
      <c r="K29" s="32">
        <v>6715.5865184295844</v>
      </c>
      <c r="L29" s="36">
        <v>7398.3414192298396</v>
      </c>
      <c r="M29" s="36">
        <v>8007.5917937619215</v>
      </c>
      <c r="N29" s="36">
        <v>8574.8677680442779</v>
      </c>
      <c r="O29" s="36">
        <v>9182.3308596630432</v>
      </c>
    </row>
    <row r="30" spans="1:15" x14ac:dyDescent="0.25">
      <c r="A30" s="41">
        <f t="shared" si="2"/>
        <v>23</v>
      </c>
      <c r="B30" s="1" t="s">
        <v>54</v>
      </c>
      <c r="C30" s="1" t="s">
        <v>57</v>
      </c>
      <c r="D30" s="3" t="s">
        <v>133</v>
      </c>
      <c r="E30" s="32">
        <v>177.279</v>
      </c>
      <c r="F30" s="32">
        <v>243.196</v>
      </c>
      <c r="G30" s="32">
        <v>17.965</v>
      </c>
      <c r="H30" s="32">
        <v>21.163</v>
      </c>
      <c r="I30" s="32">
        <v>274.09199999999998</v>
      </c>
      <c r="J30" s="32">
        <v>352.99599999999998</v>
      </c>
      <c r="K30" s="32">
        <v>472.53415827420883</v>
      </c>
      <c r="L30" s="36">
        <v>561.05638845222677</v>
      </c>
      <c r="M30" s="36">
        <v>654.56578652759788</v>
      </c>
      <c r="N30" s="36">
        <v>722.07957193801587</v>
      </c>
      <c r="O30" s="36">
        <v>792.64643919559455</v>
      </c>
    </row>
    <row r="31" spans="1:15" x14ac:dyDescent="0.25">
      <c r="A31" s="41">
        <f t="shared" si="2"/>
        <v>24</v>
      </c>
      <c r="B31" s="1" t="s">
        <v>8</v>
      </c>
      <c r="C31" s="1" t="s">
        <v>9</v>
      </c>
      <c r="D31" s="3" t="s">
        <v>133</v>
      </c>
      <c r="E31" s="32">
        <v>13417.956</v>
      </c>
      <c r="F31" s="32">
        <v>13741.264999999999</v>
      </c>
      <c r="G31" s="32">
        <v>14345.879000000001</v>
      </c>
      <c r="H31" s="32">
        <v>14694.901</v>
      </c>
      <c r="I31" s="32">
        <v>15017.346</v>
      </c>
      <c r="J31" s="32">
        <v>16515.699000000001</v>
      </c>
      <c r="K31" s="32">
        <v>17499.675763483589</v>
      </c>
      <c r="L31" s="36">
        <v>18535.857265179406</v>
      </c>
      <c r="M31" s="36">
        <v>19881.173156031498</v>
      </c>
      <c r="N31" s="36">
        <v>21308.651209516589</v>
      </c>
      <c r="O31" s="36">
        <v>22848.158642101742</v>
      </c>
    </row>
    <row r="32" spans="1:15" x14ac:dyDescent="0.25">
      <c r="A32" s="41">
        <f t="shared" si="2"/>
        <v>25</v>
      </c>
      <c r="B32" s="1" t="s">
        <v>10</v>
      </c>
      <c r="C32" s="1" t="s">
        <v>11</v>
      </c>
      <c r="D32" s="3" t="s">
        <v>133</v>
      </c>
      <c r="E32" s="32">
        <v>14391.173000000001</v>
      </c>
      <c r="F32" s="32">
        <v>14550.132</v>
      </c>
      <c r="G32" s="32">
        <v>14687.266</v>
      </c>
      <c r="H32" s="32">
        <v>14817.186</v>
      </c>
      <c r="I32" s="32">
        <v>14728.349</v>
      </c>
      <c r="J32" s="32">
        <v>16491.154999999999</v>
      </c>
      <c r="K32" s="32">
        <v>17841.375016510439</v>
      </c>
      <c r="L32" s="36">
        <v>19326.741335999584</v>
      </c>
      <c r="M32" s="36">
        <v>20947.820677600943</v>
      </c>
      <c r="N32" s="36">
        <v>22645.698033423068</v>
      </c>
      <c r="O32" s="36">
        <v>24467.997354172618</v>
      </c>
    </row>
    <row r="33" spans="1:15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</row>
    <row r="34" spans="1:15" x14ac:dyDescent="0.25">
      <c r="A34" s="41">
        <f>A32+1</f>
        <v>26</v>
      </c>
      <c r="B34" s="1" t="s">
        <v>63</v>
      </c>
      <c r="C34" s="1" t="s">
        <v>64</v>
      </c>
      <c r="D34" s="3" t="s">
        <v>46</v>
      </c>
      <c r="E34" s="30">
        <v>3.615730095767745</v>
      </c>
      <c r="F34" s="30">
        <v>1.6468685626624762</v>
      </c>
      <c r="G34" s="30">
        <v>1.7584937066441881</v>
      </c>
      <c r="H34" s="30">
        <v>1.2258023772631077E-3</v>
      </c>
      <c r="I34" s="30">
        <v>0.86733306357842821</v>
      </c>
      <c r="J34" s="30">
        <v>3.1853216578339243</v>
      </c>
      <c r="K34" s="30">
        <v>3.9049963566903756</v>
      </c>
      <c r="L34" s="37">
        <v>3.0857545044011374</v>
      </c>
      <c r="M34" s="37">
        <v>2.7938359016816321</v>
      </c>
      <c r="N34" s="37">
        <v>2.531556570861909</v>
      </c>
      <c r="O34" s="37">
        <v>2.4647711698661254</v>
      </c>
    </row>
    <row r="35" spans="1:15" x14ac:dyDescent="0.25">
      <c r="A35" s="41">
        <f>A34+1</f>
        <v>27</v>
      </c>
      <c r="B35" s="17" t="s">
        <v>65</v>
      </c>
      <c r="C35" s="17" t="s">
        <v>66</v>
      </c>
      <c r="D35" s="18" t="s">
        <v>46</v>
      </c>
      <c r="E35" s="30">
        <v>3.3479370757350466</v>
      </c>
      <c r="F35" s="30">
        <v>0.25598594291578536</v>
      </c>
      <c r="G35" s="30">
        <v>1.6528287750360136</v>
      </c>
      <c r="H35" s="30">
        <v>-1.025273903482983</v>
      </c>
      <c r="I35" s="30">
        <v>1.0666066799767293</v>
      </c>
      <c r="J35" s="30">
        <v>3.0917924613676604</v>
      </c>
      <c r="K35" s="30">
        <v>2.6</v>
      </c>
      <c r="L35" s="37">
        <v>2.5</v>
      </c>
      <c r="M35" s="37">
        <v>2.1999999999999997</v>
      </c>
      <c r="N35" s="37">
        <v>2.1</v>
      </c>
      <c r="O35" s="37">
        <v>2</v>
      </c>
    </row>
    <row r="36" spans="1:15" x14ac:dyDescent="0.25">
      <c r="A36" s="41">
        <f t="shared" ref="A36:A41" si="3">A35+1</f>
        <v>28</v>
      </c>
      <c r="B36" s="17" t="s">
        <v>67</v>
      </c>
      <c r="C36" s="17" t="s">
        <v>68</v>
      </c>
      <c r="D36" s="18" t="s">
        <v>46</v>
      </c>
      <c r="E36" s="30">
        <v>2.4438745014633696</v>
      </c>
      <c r="F36" s="30">
        <v>4.1537145317375206</v>
      </c>
      <c r="G36" s="30">
        <v>0.95230421276566801</v>
      </c>
      <c r="H36" s="30">
        <v>3.4535535607119812</v>
      </c>
      <c r="I36" s="30">
        <v>-0.3109704235796471</v>
      </c>
      <c r="J36" s="30">
        <v>3.2429577810096504</v>
      </c>
      <c r="K36" s="30">
        <v>3.7912610582547295</v>
      </c>
      <c r="L36" s="37">
        <v>3.1493701523295874</v>
      </c>
      <c r="M36" s="37">
        <v>2.6081623878387061</v>
      </c>
      <c r="N36" s="37">
        <v>2.3101361235486322</v>
      </c>
      <c r="O36" s="37">
        <v>2.3101361235486322</v>
      </c>
    </row>
    <row r="37" spans="1:15" x14ac:dyDescent="0.25">
      <c r="A37" s="41">
        <f t="shared" si="3"/>
        <v>29</v>
      </c>
      <c r="B37" s="17" t="s">
        <v>69</v>
      </c>
      <c r="C37" s="17" t="s">
        <v>70</v>
      </c>
      <c r="D37" s="18" t="s">
        <v>46</v>
      </c>
      <c r="E37" s="30">
        <v>12.450885410730123</v>
      </c>
      <c r="F37" s="30">
        <v>1.8745952826640746</v>
      </c>
      <c r="G37" s="30">
        <v>5.976127700302186</v>
      </c>
      <c r="H37" s="30">
        <v>-1.3842694351583162</v>
      </c>
      <c r="I37" s="30">
        <v>-6.4621436501294625</v>
      </c>
      <c r="J37" s="30">
        <v>1.2418170192267155</v>
      </c>
      <c r="K37" s="30">
        <v>1.9199455337515445</v>
      </c>
      <c r="L37" s="37">
        <v>3.8605938554252361</v>
      </c>
      <c r="M37" s="37">
        <v>4.0378803813176916</v>
      </c>
      <c r="N37" s="37">
        <v>3.2213652472033516</v>
      </c>
      <c r="O37" s="37">
        <v>2.9844182870070597</v>
      </c>
    </row>
    <row r="38" spans="1:15" x14ac:dyDescent="0.25">
      <c r="A38" s="41">
        <f t="shared" si="3"/>
        <v>30</v>
      </c>
      <c r="B38" s="17" t="s">
        <v>71</v>
      </c>
      <c r="C38" s="17" t="s">
        <v>72</v>
      </c>
      <c r="D38" s="18" t="s">
        <v>46</v>
      </c>
      <c r="E38" s="30">
        <v>7.7958214475638812</v>
      </c>
      <c r="F38" s="30">
        <v>1.4304517683945193</v>
      </c>
      <c r="G38" s="30">
        <v>0.81595312179752</v>
      </c>
      <c r="H38" s="30">
        <v>1.3748403260851063</v>
      </c>
      <c r="I38" s="30">
        <v>-0.38806251435261174</v>
      </c>
      <c r="J38" s="30">
        <v>1.6500302852650179</v>
      </c>
      <c r="K38" s="30">
        <v>2.2999999999999998</v>
      </c>
      <c r="L38" s="37">
        <v>2.3287106543591873</v>
      </c>
      <c r="M38" s="37">
        <v>2.0911548237711304</v>
      </c>
      <c r="N38" s="37">
        <v>1.9383074408450667</v>
      </c>
      <c r="O38" s="37">
        <v>1.9383074408450667</v>
      </c>
    </row>
    <row r="39" spans="1:15" x14ac:dyDescent="0.25">
      <c r="A39" s="41">
        <f t="shared" si="3"/>
        <v>31</v>
      </c>
      <c r="B39" s="17" t="s">
        <v>73</v>
      </c>
      <c r="C39" s="17" t="s">
        <v>74</v>
      </c>
      <c r="D39" s="18" t="s">
        <v>58</v>
      </c>
      <c r="E39" s="30">
        <v>6.8347340501348839</v>
      </c>
      <c r="F39" s="30">
        <v>21.791338677231238</v>
      </c>
      <c r="G39" s="30">
        <v>-112.43170103376779</v>
      </c>
      <c r="H39" s="30">
        <v>491.66646604843095</v>
      </c>
      <c r="I39" s="30">
        <v>-186.86731637345656</v>
      </c>
      <c r="J39" s="30">
        <v>3.2218364641932453</v>
      </c>
      <c r="K39" s="30">
        <v>4.6033233657368804</v>
      </c>
      <c r="L39" s="37">
        <v>20</v>
      </c>
      <c r="M39" s="37">
        <v>25</v>
      </c>
      <c r="N39" s="37">
        <v>17</v>
      </c>
      <c r="O39" s="37">
        <v>15</v>
      </c>
    </row>
    <row r="40" spans="1:15" x14ac:dyDescent="0.25">
      <c r="A40" s="41">
        <f t="shared" si="3"/>
        <v>32</v>
      </c>
      <c r="B40" s="17" t="s">
        <v>75</v>
      </c>
      <c r="C40" s="17" t="s">
        <v>76</v>
      </c>
      <c r="D40" s="18" t="s">
        <v>46</v>
      </c>
      <c r="E40" s="30">
        <v>4.1257903257970128</v>
      </c>
      <c r="F40" s="30">
        <v>1.3175990676802343</v>
      </c>
      <c r="G40" s="30">
        <v>-1.4917796299592112</v>
      </c>
      <c r="H40" s="30">
        <v>-0.66066522170983433</v>
      </c>
      <c r="I40" s="30">
        <v>-2.1144327116140715</v>
      </c>
      <c r="J40" s="30">
        <v>3.5199209542290788</v>
      </c>
      <c r="K40" s="30">
        <v>3.4</v>
      </c>
      <c r="L40" s="37">
        <v>2.6</v>
      </c>
      <c r="M40" s="37">
        <v>3</v>
      </c>
      <c r="N40" s="37">
        <v>3.1</v>
      </c>
      <c r="O40" s="37">
        <v>3.2</v>
      </c>
    </row>
    <row r="41" spans="1:15" x14ac:dyDescent="0.25">
      <c r="A41" s="41">
        <f t="shared" si="3"/>
        <v>33</v>
      </c>
      <c r="B41" s="17" t="s">
        <v>77</v>
      </c>
      <c r="C41" s="17" t="s">
        <v>78</v>
      </c>
      <c r="D41" s="18" t="s">
        <v>46</v>
      </c>
      <c r="E41" s="30">
        <v>7.1164605325228649</v>
      </c>
      <c r="F41" s="30">
        <v>0.73583871200671069</v>
      </c>
      <c r="G41" s="30">
        <v>-0.24723052732036876</v>
      </c>
      <c r="H41" s="30">
        <v>-1.2161855976863762</v>
      </c>
      <c r="I41" s="30">
        <v>-4.811592432118232</v>
      </c>
      <c r="J41" s="30">
        <v>2.8275653681425013</v>
      </c>
      <c r="K41" s="30">
        <v>1.3</v>
      </c>
      <c r="L41" s="37">
        <v>2.5</v>
      </c>
      <c r="M41" s="37">
        <v>3</v>
      </c>
      <c r="N41" s="37">
        <v>3</v>
      </c>
      <c r="O41" s="37">
        <v>3</v>
      </c>
    </row>
    <row r="42" spans="1:15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</row>
    <row r="43" spans="1:15" x14ac:dyDescent="0.25">
      <c r="A43" s="41">
        <f>A41+1</f>
        <v>34</v>
      </c>
      <c r="B43" s="1" t="s">
        <v>2</v>
      </c>
      <c r="C43" s="1" t="s">
        <v>3</v>
      </c>
      <c r="D43" s="3" t="s">
        <v>46</v>
      </c>
      <c r="E43" s="30">
        <v>1.9479731718604376</v>
      </c>
      <c r="F43" s="30">
        <v>3.0876806940658992</v>
      </c>
      <c r="G43" s="30">
        <v>0.86748362769170706</v>
      </c>
      <c r="H43" s="30">
        <v>1.5632272875776558</v>
      </c>
      <c r="I43" s="30">
        <v>0.87996248344090888</v>
      </c>
      <c r="J43" s="30">
        <v>2.555672590232196</v>
      </c>
      <c r="K43" s="30">
        <v>2.8518909726537225</v>
      </c>
      <c r="L43" s="37">
        <v>2.6145982456880188</v>
      </c>
      <c r="M43" s="37">
        <v>2.2485009053063245</v>
      </c>
      <c r="N43" s="37">
        <v>2.2634558482033302</v>
      </c>
      <c r="O43" s="37">
        <v>2.279656035002152</v>
      </c>
    </row>
    <row r="44" spans="1:15" x14ac:dyDescent="0.25">
      <c r="A44" s="41">
        <f>A43+1</f>
        <v>35</v>
      </c>
      <c r="B44" s="1" t="s">
        <v>51</v>
      </c>
      <c r="C44" s="1" t="s">
        <v>4</v>
      </c>
      <c r="D44" s="3" t="s">
        <v>46</v>
      </c>
      <c r="E44" s="30">
        <v>5.1203980023374424E-2</v>
      </c>
      <c r="F44" s="30">
        <v>0.2810893126370726</v>
      </c>
      <c r="G44" s="30">
        <v>0.31639859820554667</v>
      </c>
      <c r="H44" s="30">
        <v>0.31806629596590152</v>
      </c>
      <c r="I44" s="30">
        <v>0.65701802432105605</v>
      </c>
      <c r="J44" s="30">
        <v>0.70767468022682833</v>
      </c>
      <c r="K44" s="30">
        <v>0.67737621743078558</v>
      </c>
      <c r="L44" s="37">
        <v>0.60210859452849463</v>
      </c>
      <c r="M44" s="37">
        <v>0.50671991543633654</v>
      </c>
      <c r="N44" s="37">
        <v>0.50678421180873345</v>
      </c>
      <c r="O44" s="37">
        <v>0.50725643711808754</v>
      </c>
    </row>
    <row r="45" spans="1:15" x14ac:dyDescent="0.25">
      <c r="A45" s="41">
        <f t="shared" ref="A45:A49" si="4">A44+1</f>
        <v>36</v>
      </c>
      <c r="B45" s="1" t="s">
        <v>52</v>
      </c>
      <c r="C45" s="1" t="s">
        <v>5</v>
      </c>
      <c r="D45" s="3" t="s">
        <v>46</v>
      </c>
      <c r="E45" s="30">
        <v>-8.8007331952985324E-2</v>
      </c>
      <c r="F45" s="30">
        <v>-1.3471412965549896</v>
      </c>
      <c r="G45" s="30">
        <v>-2.0966822725955336</v>
      </c>
      <c r="H45" s="30">
        <v>0.50978959103422317</v>
      </c>
      <c r="I45" s="30">
        <v>0.56523336119319112</v>
      </c>
      <c r="J45" s="30">
        <v>3.0861414879874358</v>
      </c>
      <c r="K45" s="30">
        <v>4.1253356479442953</v>
      </c>
      <c r="L45" s="37">
        <v>1.7511510767789924</v>
      </c>
      <c r="M45" s="37">
        <v>1.260091974347131</v>
      </c>
      <c r="N45" s="37">
        <v>1.105649553552275</v>
      </c>
      <c r="O45" s="37">
        <v>1.1173804635865041</v>
      </c>
    </row>
    <row r="46" spans="1:15" x14ac:dyDescent="0.25">
      <c r="A46" s="41">
        <f t="shared" si="4"/>
        <v>37</v>
      </c>
      <c r="B46" s="1" t="s">
        <v>53</v>
      </c>
      <c r="C46" s="1" t="s">
        <v>6</v>
      </c>
      <c r="D46" s="3" t="s">
        <v>46</v>
      </c>
      <c r="E46" s="30">
        <v>3.2511356870883903</v>
      </c>
      <c r="F46" s="30">
        <v>-1.499243744172303</v>
      </c>
      <c r="G46" s="30">
        <v>1.3302323756135256E-2</v>
      </c>
      <c r="H46" s="30">
        <v>-0.10859057572655036</v>
      </c>
      <c r="I46" s="30">
        <v>-1.8099057856876868</v>
      </c>
      <c r="J46" s="30">
        <v>2.5460026440986199</v>
      </c>
      <c r="K46" s="30">
        <v>3.397928994228276</v>
      </c>
      <c r="L46" s="37">
        <v>1.7846795911132116</v>
      </c>
      <c r="M46" s="37">
        <v>1.4632091304578676</v>
      </c>
      <c r="N46" s="37">
        <v>1.2634185540212046</v>
      </c>
      <c r="O46" s="37">
        <v>1.2899540034672119</v>
      </c>
    </row>
    <row r="47" spans="1:15" x14ac:dyDescent="0.25">
      <c r="A47" s="41">
        <f t="shared" si="4"/>
        <v>38</v>
      </c>
      <c r="B47" s="1" t="s">
        <v>54</v>
      </c>
      <c r="C47" s="1" t="s">
        <v>57</v>
      </c>
      <c r="D47" s="3" t="s">
        <v>46</v>
      </c>
      <c r="E47" s="30">
        <v>-3.3391430190413756</v>
      </c>
      <c r="F47" s="30">
        <v>0.1521024476173134</v>
      </c>
      <c r="G47" s="30">
        <v>-2.1099845963516688</v>
      </c>
      <c r="H47" s="30">
        <v>0.61838016676077356</v>
      </c>
      <c r="I47" s="30">
        <v>2.375139146880878</v>
      </c>
      <c r="J47" s="30">
        <v>0.54013884388881594</v>
      </c>
      <c r="K47" s="30">
        <v>0.72740665371601931</v>
      </c>
      <c r="L47" s="37">
        <v>-3.3528514334219217E-2</v>
      </c>
      <c r="M47" s="37">
        <v>-0.20311715611073655</v>
      </c>
      <c r="N47" s="37">
        <v>-0.15776900046892961</v>
      </c>
      <c r="O47" s="37">
        <v>-0.17257353988070778</v>
      </c>
    </row>
    <row r="48" spans="1:15" x14ac:dyDescent="0.25">
      <c r="A48" s="41">
        <f t="shared" si="4"/>
        <v>39</v>
      </c>
      <c r="B48" s="1" t="s">
        <v>8</v>
      </c>
      <c r="C48" s="1" t="s">
        <v>9</v>
      </c>
      <c r="D48" s="3" t="s">
        <v>46</v>
      </c>
      <c r="E48" s="30">
        <v>5.5266183400173752</v>
      </c>
      <c r="F48" s="30">
        <v>0.64270285787483072</v>
      </c>
      <c r="G48" s="30">
        <v>3.5196866769187198</v>
      </c>
      <c r="H48" s="30">
        <v>1.9067852356792603</v>
      </c>
      <c r="I48" s="30">
        <v>2.6989220178259905</v>
      </c>
      <c r="J48" s="30">
        <v>3.9123821110682155</v>
      </c>
      <c r="K48" s="30">
        <v>1.5752301341468302</v>
      </c>
      <c r="L48" s="37">
        <v>2.0164251494227021</v>
      </c>
      <c r="M48" s="37">
        <v>2.5768447943340118</v>
      </c>
      <c r="N48" s="37">
        <v>2.4940945994160124</v>
      </c>
      <c r="O48" s="37">
        <v>2.483504478918122</v>
      </c>
    </row>
    <row r="49" spans="1:26" x14ac:dyDescent="0.25">
      <c r="A49" s="41">
        <f t="shared" si="4"/>
        <v>40</v>
      </c>
      <c r="B49" s="1" t="s">
        <v>10</v>
      </c>
      <c r="C49" s="1" t="s">
        <v>11</v>
      </c>
      <c r="D49" s="3" t="s">
        <v>46</v>
      </c>
      <c r="E49" s="30">
        <v>-3.403159784977865</v>
      </c>
      <c r="F49" s="30">
        <v>-0.23448035953721713</v>
      </c>
      <c r="G49" s="30">
        <v>-0.74864297856388395</v>
      </c>
      <c r="H49" s="30">
        <v>-1.3261645786444729</v>
      </c>
      <c r="I49" s="30">
        <v>-2.7367545907100794</v>
      </c>
      <c r="J49" s="30">
        <v>-5.6253912480877784</v>
      </c>
      <c r="K49" s="30">
        <v>-4.4773051799973471</v>
      </c>
      <c r="L49" s="37">
        <v>-3.8156396089305629</v>
      </c>
      <c r="M49" s="37">
        <v>-3.5974473449414228</v>
      </c>
      <c r="N49" s="37">
        <v>-3.4828399536599206</v>
      </c>
      <c r="O49" s="37">
        <v>-3.512340908709656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</row>
    <row r="51" spans="1:26" x14ac:dyDescent="0.25">
      <c r="A51" s="41">
        <f>A49+1</f>
        <v>41</v>
      </c>
      <c r="B51" s="1" t="s">
        <v>83</v>
      </c>
      <c r="C51" s="1" t="s">
        <v>84</v>
      </c>
      <c r="D51" s="3" t="s">
        <v>46</v>
      </c>
      <c r="E51" s="30">
        <v>2.2580849198962749</v>
      </c>
      <c r="F51" s="30">
        <v>-2.9160186625198925E-2</v>
      </c>
      <c r="G51" s="30">
        <v>0.62005568568523906</v>
      </c>
      <c r="H51" s="30">
        <v>0.17481212089269782</v>
      </c>
      <c r="I51" s="30">
        <v>0.14030718504323136</v>
      </c>
      <c r="J51" s="30">
        <v>2.9305007640406222</v>
      </c>
      <c r="K51" s="30">
        <v>2.5335624712868654</v>
      </c>
      <c r="L51" s="37">
        <v>2.5</v>
      </c>
      <c r="M51" s="37">
        <v>2.1999999999999997</v>
      </c>
      <c r="N51" s="37">
        <v>2.1</v>
      </c>
      <c r="O51" s="37">
        <v>2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</row>
    <row r="53" spans="1:26" s="17" customFormat="1" x14ac:dyDescent="0.25">
      <c r="A53" s="41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10463.77</v>
      </c>
      <c r="J53" s="26">
        <v>11315.42</v>
      </c>
      <c r="K53" s="26">
        <v>12198.588219663994</v>
      </c>
      <c r="L53" s="38">
        <v>12935.462901150602</v>
      </c>
      <c r="M53" s="38">
        <v>13727.795773463273</v>
      </c>
      <c r="N53" s="38">
        <v>14553.548513028754</v>
      </c>
      <c r="O53" s="38">
        <v>15420.852424072682</v>
      </c>
    </row>
    <row r="54" spans="1:26" s="17" customFormat="1" x14ac:dyDescent="0.25">
      <c r="A54" s="41">
        <f>A53+1</f>
        <v>43</v>
      </c>
      <c r="B54" s="17" t="s">
        <v>88</v>
      </c>
      <c r="C54" s="17" t="s">
        <v>89</v>
      </c>
      <c r="D54" s="3" t="s">
        <v>133</v>
      </c>
      <c r="E54" s="32">
        <f>E55+E56</f>
        <v>8746.7659999999996</v>
      </c>
      <c r="F54" s="32">
        <f t="shared" ref="F54:M54" si="5">F55+F56</f>
        <v>9416.1039999999994</v>
      </c>
      <c r="G54" s="32">
        <f t="shared" si="5"/>
        <v>10093.050999999999</v>
      </c>
      <c r="H54" s="32">
        <f t="shared" si="5"/>
        <v>10908.264000000001</v>
      </c>
      <c r="I54" s="32">
        <f t="shared" si="5"/>
        <v>11625.523000000001</v>
      </c>
      <c r="J54" s="32">
        <f t="shared" si="5"/>
        <v>12584.405000000001</v>
      </c>
      <c r="K54" s="32">
        <f t="shared" si="5"/>
        <v>13890.229794448522</v>
      </c>
      <c r="L54" s="36">
        <f t="shared" si="5"/>
        <v>14867.060204743115</v>
      </c>
      <c r="M54" s="36">
        <f t="shared" si="5"/>
        <v>15700.433264519987</v>
      </c>
      <c r="N54" s="36">
        <f>N55+N56</f>
        <v>16468.96947281824</v>
      </c>
      <c r="O54" s="36">
        <f>O55+O56</f>
        <v>17275.12552851269</v>
      </c>
    </row>
    <row r="55" spans="1:26" s="17" customFormat="1" x14ac:dyDescent="0.25">
      <c r="A55" s="41">
        <f t="shared" ref="A55:A58" si="6">A54+1</f>
        <v>44</v>
      </c>
      <c r="B55" s="17" t="s">
        <v>90</v>
      </c>
      <c r="C55" s="17" t="s">
        <v>91</v>
      </c>
      <c r="D55" s="3" t="s">
        <v>133</v>
      </c>
      <c r="E55" s="32">
        <v>7254.7730000000001</v>
      </c>
      <c r="F55" s="32">
        <v>7797.3180000000002</v>
      </c>
      <c r="G55" s="32">
        <v>8401.018</v>
      </c>
      <c r="H55" s="32">
        <v>9090.7070000000003</v>
      </c>
      <c r="I55" s="32">
        <v>9648.6740000000009</v>
      </c>
      <c r="J55" s="32">
        <v>10445.887000000001</v>
      </c>
      <c r="K55" s="32">
        <v>11527.161655144002</v>
      </c>
      <c r="L55" s="36">
        <v>12337.809298542004</v>
      </c>
      <c r="M55" s="36">
        <v>13029.405198771774</v>
      </c>
      <c r="N55" s="36">
        <v>13667.194583251652</v>
      </c>
      <c r="O55" s="36">
        <v>14336.203758101818</v>
      </c>
    </row>
    <row r="56" spans="1:26" s="17" customFormat="1" x14ac:dyDescent="0.25">
      <c r="A56" s="41">
        <f t="shared" si="6"/>
        <v>45</v>
      </c>
      <c r="B56" s="17" t="s">
        <v>92</v>
      </c>
      <c r="C56" s="17" t="s">
        <v>93</v>
      </c>
      <c r="D56" s="3" t="s">
        <v>133</v>
      </c>
      <c r="E56" s="32">
        <v>1491.9929999999999</v>
      </c>
      <c r="F56" s="32">
        <v>1618.7860000000001</v>
      </c>
      <c r="G56" s="32">
        <v>1692.0329999999999</v>
      </c>
      <c r="H56" s="32">
        <v>1817.557</v>
      </c>
      <c r="I56" s="32">
        <v>1976.8489999999999</v>
      </c>
      <c r="J56" s="32">
        <v>2138.518</v>
      </c>
      <c r="K56" s="32">
        <v>2363.0681393045202</v>
      </c>
      <c r="L56" s="36">
        <v>2529.2509062011109</v>
      </c>
      <c r="M56" s="36">
        <v>2671.0280657482135</v>
      </c>
      <c r="N56" s="36">
        <v>2801.7748895665886</v>
      </c>
      <c r="O56" s="36">
        <v>2938.9217704108723</v>
      </c>
    </row>
    <row r="57" spans="1:26" s="17" customFormat="1" x14ac:dyDescent="0.25">
      <c r="A57" s="41">
        <f t="shared" si="6"/>
        <v>46</v>
      </c>
      <c r="B57" s="17" t="s">
        <v>13</v>
      </c>
      <c r="C57" s="17" t="s">
        <v>14</v>
      </c>
      <c r="D57" s="3" t="s">
        <v>133</v>
      </c>
      <c r="E57" s="32">
        <v>2790.3470000000002</v>
      </c>
      <c r="F57" s="32">
        <v>2982.7910000000002</v>
      </c>
      <c r="G57" s="32">
        <v>3184.51</v>
      </c>
      <c r="H57" s="32">
        <v>3355.0369999999998</v>
      </c>
      <c r="I57" s="32">
        <v>3609.9810000000002</v>
      </c>
      <c r="J57" s="32">
        <v>3811.2939999999999</v>
      </c>
      <c r="K57" s="32">
        <v>4072.8257728321478</v>
      </c>
      <c r="L57" s="36">
        <v>4275.0409325305745</v>
      </c>
      <c r="M57" s="36">
        <v>4532.9980258872092</v>
      </c>
      <c r="N57" s="36">
        <v>4803.7885265250397</v>
      </c>
      <c r="O57" s="36">
        <v>5090.0587618974714</v>
      </c>
    </row>
    <row r="58" spans="1:26" s="17" customFormat="1" x14ac:dyDescent="0.25">
      <c r="A58" s="41">
        <f t="shared" si="6"/>
        <v>47</v>
      </c>
      <c r="B58" s="17" t="s">
        <v>15</v>
      </c>
      <c r="C58" s="17" t="s">
        <v>16</v>
      </c>
      <c r="D58" s="3" t="s">
        <v>133</v>
      </c>
      <c r="E58" s="32">
        <v>650.83799999999997</v>
      </c>
      <c r="F58" s="32">
        <v>676.14499999999998</v>
      </c>
      <c r="G58" s="32">
        <v>615.52300000000002</v>
      </c>
      <c r="H58" s="32">
        <v>550.55600000000004</v>
      </c>
      <c r="I58" s="32">
        <v>661.59199999999998</v>
      </c>
      <c r="J58" s="32">
        <v>678.06299999999999</v>
      </c>
      <c r="K58" s="32">
        <v>738.02485822052358</v>
      </c>
      <c r="L58" s="36">
        <v>784.90548521646087</v>
      </c>
      <c r="M58" s="36">
        <v>830.99681058022952</v>
      </c>
      <c r="N58" s="36">
        <v>876.63341464841301</v>
      </c>
      <c r="O58" s="36">
        <v>924.58602674011024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</row>
    <row r="60" spans="1:26" x14ac:dyDescent="0.25">
      <c r="A60" s="41">
        <f>A58+1</f>
        <v>48</v>
      </c>
      <c r="B60" s="1" t="s">
        <v>96</v>
      </c>
      <c r="C60" s="1" t="s">
        <v>97</v>
      </c>
      <c r="D60" s="3" t="s">
        <v>98</v>
      </c>
      <c r="E60" s="32">
        <v>2044.8130000000001</v>
      </c>
      <c r="F60" s="32">
        <v>2023.825</v>
      </c>
      <c r="G60" s="32">
        <v>2001.4680000000001</v>
      </c>
      <c r="H60" s="32">
        <v>1986.096</v>
      </c>
      <c r="I60" s="32">
        <v>1968.9570000000001</v>
      </c>
      <c r="J60" s="32">
        <v>1950.116</v>
      </c>
      <c r="K60" s="32">
        <v>1934.3789999999999</v>
      </c>
      <c r="L60" s="32">
        <v>1917.2343687764019</v>
      </c>
      <c r="M60" s="32">
        <v>1899.8492004177497</v>
      </c>
      <c r="N60" s="32">
        <v>1882.9354200114913</v>
      </c>
      <c r="O60" s="53">
        <v>1867.8719366513992</v>
      </c>
    </row>
    <row r="61" spans="1:26" x14ac:dyDescent="0.25">
      <c r="A61" s="41">
        <f>A60+1</f>
        <v>49</v>
      </c>
      <c r="B61" s="1" t="s">
        <v>99</v>
      </c>
      <c r="C61" s="1" t="s">
        <v>100</v>
      </c>
      <c r="D61" s="3" t="s">
        <v>46</v>
      </c>
      <c r="E61" s="32"/>
      <c r="F61" s="34">
        <f>F60/E60*100-100</f>
        <v>-1.0264019252616379</v>
      </c>
      <c r="G61" s="34">
        <f t="shared" ref="G61:O61" si="7">G60/F60*100-100</f>
        <v>-1.1046903758971212</v>
      </c>
      <c r="H61" s="34">
        <f t="shared" si="7"/>
        <v>-0.76803626138415382</v>
      </c>
      <c r="I61" s="34">
        <f t="shared" si="7"/>
        <v>-0.86294922299828158</v>
      </c>
      <c r="J61" s="34">
        <f t="shared" si="7"/>
        <v>-0.95690256313368138</v>
      </c>
      <c r="K61" s="34">
        <f t="shared" si="7"/>
        <v>-0.80697763620214857</v>
      </c>
      <c r="L61" s="34">
        <f t="shared" si="7"/>
        <v>-0.8863118976993718</v>
      </c>
      <c r="M61" s="34">
        <f t="shared" si="7"/>
        <v>-0.90678367975155538</v>
      </c>
      <c r="N61" s="34">
        <f t="shared" si="7"/>
        <v>-0.8902696278493778</v>
      </c>
      <c r="O61" s="34">
        <f t="shared" si="7"/>
        <v>-0.80000000000001137</v>
      </c>
    </row>
    <row r="62" spans="1:26" x14ac:dyDescent="0.25">
      <c r="A62" s="41">
        <f t="shared" ref="A62:A68" si="8">A61+1</f>
        <v>50</v>
      </c>
      <c r="B62" s="17" t="s">
        <v>138</v>
      </c>
      <c r="C62" s="1" t="s">
        <v>102</v>
      </c>
      <c r="D62" s="3" t="s">
        <v>98</v>
      </c>
      <c r="E62" s="32">
        <v>1560</v>
      </c>
      <c r="F62" s="32">
        <v>1536.1</v>
      </c>
      <c r="G62" s="32">
        <v>1495.8</v>
      </c>
      <c r="H62" s="32">
        <v>1472.6</v>
      </c>
      <c r="I62" s="32">
        <v>1450.3</v>
      </c>
      <c r="J62" s="32">
        <v>1423.4</v>
      </c>
      <c r="K62" s="32">
        <v>1412.0966699999999</v>
      </c>
      <c r="L62" s="32">
        <v>1399.5810892067734</v>
      </c>
      <c r="M62" s="32">
        <v>1388.789765505375</v>
      </c>
      <c r="N62" s="32">
        <v>1382.0745982884346</v>
      </c>
      <c r="O62" s="53">
        <v>1371.0180015021269</v>
      </c>
    </row>
    <row r="63" spans="1:26" x14ac:dyDescent="0.25">
      <c r="A63" s="41">
        <f t="shared" si="8"/>
        <v>51</v>
      </c>
      <c r="B63" s="1" t="s">
        <v>103</v>
      </c>
      <c r="C63" s="1" t="s">
        <v>104</v>
      </c>
      <c r="D63" s="3" t="s">
        <v>98</v>
      </c>
      <c r="E63" s="32">
        <v>1030.7</v>
      </c>
      <c r="F63" s="32">
        <v>1014.2</v>
      </c>
      <c r="G63" s="32">
        <v>992.3</v>
      </c>
      <c r="H63" s="32">
        <v>994.2</v>
      </c>
      <c r="I63" s="32">
        <v>988.6</v>
      </c>
      <c r="J63" s="32">
        <v>980.3</v>
      </c>
      <c r="K63" s="32">
        <v>984.23137898999983</v>
      </c>
      <c r="L63" s="32">
        <v>983.90550571236167</v>
      </c>
      <c r="M63" s="32">
        <v>980.48557444679477</v>
      </c>
      <c r="N63" s="32">
        <v>977.12674098992318</v>
      </c>
      <c r="O63" s="53">
        <v>969.30972706200373</v>
      </c>
    </row>
    <row r="64" spans="1:26" x14ac:dyDescent="0.25">
      <c r="A64" s="41">
        <f t="shared" si="8"/>
        <v>52</v>
      </c>
      <c r="B64" s="1" t="s">
        <v>105</v>
      </c>
      <c r="C64" s="1" t="s">
        <v>106</v>
      </c>
      <c r="D64" s="3" t="s">
        <v>98</v>
      </c>
      <c r="E64" s="32">
        <v>875.6</v>
      </c>
      <c r="F64" s="32">
        <v>893.9</v>
      </c>
      <c r="G64" s="32">
        <v>884.6</v>
      </c>
      <c r="H64" s="32">
        <v>896.1</v>
      </c>
      <c r="I64" s="32">
        <v>893.3</v>
      </c>
      <c r="J64" s="32">
        <v>894.8</v>
      </c>
      <c r="K64" s="32">
        <v>910.90639999999996</v>
      </c>
      <c r="L64" s="36">
        <v>915.46093199999984</v>
      </c>
      <c r="M64" s="36">
        <v>916.3763929319997</v>
      </c>
      <c r="N64" s="36">
        <v>915.46001653906774</v>
      </c>
      <c r="O64" s="36">
        <v>914.54455652252864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41">
        <f t="shared" si="8"/>
        <v>53</v>
      </c>
      <c r="B65" s="1" t="s">
        <v>107</v>
      </c>
      <c r="C65" s="1" t="s">
        <v>108</v>
      </c>
      <c r="D65" s="3" t="s">
        <v>46</v>
      </c>
      <c r="E65" s="30">
        <v>1.624883936861643</v>
      </c>
      <c r="F65" s="30">
        <v>2.0899954317039615</v>
      </c>
      <c r="G65" s="30">
        <v>-1.0403848305179486</v>
      </c>
      <c r="H65" s="30">
        <v>1.3000226090888578</v>
      </c>
      <c r="I65" s="30">
        <v>-0.31246512665997273</v>
      </c>
      <c r="J65" s="30">
        <v>0.16791671331020552</v>
      </c>
      <c r="K65" s="30">
        <v>1.7999999999999972</v>
      </c>
      <c r="L65" s="37">
        <v>0.49999999999998579</v>
      </c>
      <c r="M65" s="37">
        <v>9.9999999999994316E-2</v>
      </c>
      <c r="N65" s="37">
        <v>-9.9999999999994316E-2</v>
      </c>
      <c r="O65" s="37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41">
        <f t="shared" si="8"/>
        <v>54</v>
      </c>
      <c r="B66" s="1" t="s">
        <v>109</v>
      </c>
      <c r="C66" s="1" t="s">
        <v>110</v>
      </c>
      <c r="D66" s="3" t="s">
        <v>46</v>
      </c>
      <c r="E66" s="34">
        <f>E63/E62*100</f>
        <v>66.070512820512832</v>
      </c>
      <c r="F66" s="34">
        <f t="shared" ref="F66:O66" si="9">F63/F62*100</f>
        <v>66.024347373217893</v>
      </c>
      <c r="G66" s="34">
        <f t="shared" si="9"/>
        <v>66.339082765075545</v>
      </c>
      <c r="H66" s="34">
        <f t="shared" si="9"/>
        <v>67.513241885101195</v>
      </c>
      <c r="I66" s="34">
        <f t="shared" si="9"/>
        <v>68.165207198510657</v>
      </c>
      <c r="J66" s="34">
        <f t="shared" si="9"/>
        <v>68.870310524097221</v>
      </c>
      <c r="K66" s="34">
        <f t="shared" si="9"/>
        <v>69.699999999999989</v>
      </c>
      <c r="L66" s="34">
        <f t="shared" si="9"/>
        <v>70.3</v>
      </c>
      <c r="M66" s="34">
        <f t="shared" si="9"/>
        <v>70.599999999999994</v>
      </c>
      <c r="N66" s="34">
        <f t="shared" si="9"/>
        <v>70.7</v>
      </c>
      <c r="O66" s="34">
        <f t="shared" si="9"/>
        <v>70.7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41">
        <f t="shared" si="8"/>
        <v>55</v>
      </c>
      <c r="B67" s="1" t="s">
        <v>111</v>
      </c>
      <c r="C67" s="1" t="s">
        <v>0</v>
      </c>
      <c r="D67" s="3" t="s">
        <v>46</v>
      </c>
      <c r="E67" s="30">
        <v>15.048025613660618</v>
      </c>
      <c r="F67" s="30">
        <v>11.871425754289094</v>
      </c>
      <c r="G67" s="30">
        <v>10.843494910813261</v>
      </c>
      <c r="H67" s="30">
        <v>9.8772882719774699</v>
      </c>
      <c r="I67" s="30">
        <v>9.6398948007283014</v>
      </c>
      <c r="J67" s="30">
        <v>8.7116188921758653</v>
      </c>
      <c r="K67" s="30">
        <v>7.4499737109829409</v>
      </c>
      <c r="L67" s="37">
        <v>6.9564173912012999</v>
      </c>
      <c r="M67" s="37">
        <v>6.5385134861332839</v>
      </c>
      <c r="N67" s="37">
        <v>6.3110261815556425</v>
      </c>
      <c r="O67" s="37">
        <v>5.6499144711432292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41">
        <f t="shared" si="8"/>
        <v>56</v>
      </c>
      <c r="B68" s="1" t="s">
        <v>112</v>
      </c>
      <c r="C68" s="1" t="s">
        <v>1</v>
      </c>
      <c r="D68" s="3" t="s">
        <v>113</v>
      </c>
      <c r="E68" s="35">
        <v>14.206089177859987</v>
      </c>
      <c r="F68" s="30">
        <v>13.167515480752447</v>
      </c>
      <c r="G68" s="30">
        <v>11.950534078750664</v>
      </c>
      <c r="H68" s="30">
        <v>10.767305865783653</v>
      </c>
      <c r="I68" s="30">
        <v>9.7202955787367671</v>
      </c>
      <c r="J68" s="30">
        <v>8.8219603612784887</v>
      </c>
      <c r="K68" s="30">
        <v>8.0767172792764512</v>
      </c>
      <c r="L68" s="37">
        <v>7.4789693475770411</v>
      </c>
      <c r="M68" s="37">
        <v>6.9894418694477132</v>
      </c>
      <c r="N68" s="37">
        <v>6.565496097801943</v>
      </c>
      <c r="O68" s="37">
        <v>6.165045751051065</v>
      </c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41">
        <f>A68+1</f>
        <v>57</v>
      </c>
      <c r="B70" s="1" t="s">
        <v>116</v>
      </c>
      <c r="C70" s="1" t="s">
        <v>117</v>
      </c>
      <c r="D70" s="3" t="s">
        <v>118</v>
      </c>
      <c r="E70" s="32">
        <v>685</v>
      </c>
      <c r="F70" s="32">
        <v>716</v>
      </c>
      <c r="G70" s="32">
        <v>765</v>
      </c>
      <c r="H70" s="32">
        <v>818</v>
      </c>
      <c r="I70" s="32">
        <v>859</v>
      </c>
      <c r="J70" s="32">
        <v>926</v>
      </c>
      <c r="K70" s="32">
        <v>1003.7840000000001</v>
      </c>
      <c r="L70" s="36">
        <v>1069.0299600000001</v>
      </c>
      <c r="M70" s="36">
        <v>1127.8266077999999</v>
      </c>
      <c r="N70" s="36">
        <v>1184.21793819</v>
      </c>
      <c r="O70" s="36">
        <v>1243.4288350995</v>
      </c>
    </row>
    <row r="71" spans="1:26" x14ac:dyDescent="0.25">
      <c r="A71" s="41">
        <f>A70+1</f>
        <v>58</v>
      </c>
      <c r="B71" s="1" t="s">
        <v>119</v>
      </c>
      <c r="C71" s="1" t="s">
        <v>120</v>
      </c>
      <c r="D71" s="3" t="s">
        <v>46</v>
      </c>
      <c r="E71" s="30">
        <v>3.7878787878787845</v>
      </c>
      <c r="F71" s="30">
        <v>4.5255474452554845</v>
      </c>
      <c r="G71" s="30">
        <v>6.8435754189944076</v>
      </c>
      <c r="H71" s="30">
        <v>6.9281045751633963</v>
      </c>
      <c r="I71" s="30">
        <v>5.012224938875292</v>
      </c>
      <c r="J71" s="30">
        <v>7.7997671711292185</v>
      </c>
      <c r="K71" s="30">
        <v>8.4000000000000057</v>
      </c>
      <c r="L71" s="37">
        <v>6.5</v>
      </c>
      <c r="M71" s="37">
        <v>5.5</v>
      </c>
      <c r="N71" s="37">
        <v>5</v>
      </c>
      <c r="O71" s="37">
        <v>5</v>
      </c>
    </row>
    <row r="72" spans="1:26" x14ac:dyDescent="0.25">
      <c r="A72" s="41">
        <f>A71+1</f>
        <v>59</v>
      </c>
      <c r="B72" s="1" t="s">
        <v>121</v>
      </c>
      <c r="C72" s="1" t="s">
        <v>122</v>
      </c>
      <c r="D72" s="3" t="s">
        <v>46</v>
      </c>
      <c r="E72" s="30">
        <v>2.3712149473211985</v>
      </c>
      <c r="F72" s="30">
        <v>0.33289821920796658</v>
      </c>
      <c r="G72" s="30">
        <v>2.9291024194164184</v>
      </c>
      <c r="H72" s="30">
        <v>1.650227886892619</v>
      </c>
      <c r="I72" s="30">
        <v>2.3842965178655584</v>
      </c>
      <c r="J72" s="30">
        <v>4.4610720225979561</v>
      </c>
      <c r="K72" s="30">
        <v>2.9003219962458582</v>
      </c>
      <c r="L72" s="37">
        <v>2.6553666243658292</v>
      </c>
      <c r="M72" s="37">
        <v>2.8918184260563473</v>
      </c>
      <c r="N72" s="37">
        <v>2.9901343937141389</v>
      </c>
      <c r="O72" s="37">
        <v>3.0360597544619949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26" x14ac:dyDescent="0.25">
      <c r="A74" s="41">
        <f>A72+1</f>
        <v>60</v>
      </c>
      <c r="B74" s="1" t="s">
        <v>124</v>
      </c>
      <c r="C74" s="1" t="s">
        <v>125</v>
      </c>
      <c r="D74" s="3" t="s">
        <v>133</v>
      </c>
      <c r="E74" s="32">
        <v>19696.764140250638</v>
      </c>
      <c r="F74" s="32">
        <f t="shared" ref="F74:K74" si="10">E74*(1+F75/100)</f>
        <v>20183.635901106889</v>
      </c>
      <c r="G74" s="32">
        <f t="shared" si="10"/>
        <v>20732.878309507687</v>
      </c>
      <c r="H74" s="32">
        <f t="shared" si="10"/>
        <v>21329.446191006024</v>
      </c>
      <c r="I74" s="32">
        <f t="shared" si="10"/>
        <v>21967.538804158932</v>
      </c>
      <c r="J74" s="32">
        <f t="shared" si="10"/>
        <v>22661.792796000173</v>
      </c>
      <c r="K74" s="32">
        <f t="shared" si="10"/>
        <v>23454.086184198037</v>
      </c>
      <c r="L74" s="36">
        <f>K74*(1+L75/100)</f>
        <v>24274.979200644968</v>
      </c>
      <c r="M74" s="36">
        <f t="shared" ref="M74:Q74" si="11">L74*(1+M75/100)</f>
        <v>25100.328493466899</v>
      </c>
      <c r="N74" s="36">
        <f>M74*(1+N75/100)</f>
        <v>25903.53900525784</v>
      </c>
      <c r="O74" s="36">
        <f t="shared" si="11"/>
        <v>26732.45225342609</v>
      </c>
      <c r="P74" s="36">
        <f t="shared" si="11"/>
        <v>27534.425821028875</v>
      </c>
      <c r="Q74" s="36">
        <f t="shared" si="11"/>
        <v>28332.924169838709</v>
      </c>
      <c r="R74" s="36">
        <f>Q74*(1+R75/100)</f>
        <v>29154.578970764029</v>
      </c>
      <c r="S74" s="36">
        <f>R74*(1+S75/100)</f>
        <v>30000.061760916182</v>
      </c>
    </row>
    <row r="75" spans="1:26" x14ac:dyDescent="0.25">
      <c r="A75" s="41">
        <v>61</v>
      </c>
      <c r="B75" s="1" t="s">
        <v>18</v>
      </c>
      <c r="C75" s="1" t="s">
        <v>137</v>
      </c>
      <c r="D75" s="3" t="s">
        <v>113</v>
      </c>
      <c r="E75" s="30">
        <v>1.4477582130519402</v>
      </c>
      <c r="F75" s="30">
        <v>2.4718362741691209</v>
      </c>
      <c r="G75" s="30">
        <v>2.721226299819834</v>
      </c>
      <c r="H75" s="30">
        <v>2.8774001978527113</v>
      </c>
      <c r="I75" s="30">
        <v>2.9916042237513638</v>
      </c>
      <c r="J75" s="30">
        <v>3.1603631068119591</v>
      </c>
      <c r="K75" s="30">
        <v>3.4961637648443471</v>
      </c>
      <c r="L75" s="37">
        <v>3.5</v>
      </c>
      <c r="M75" s="37">
        <v>3.4000000000000004</v>
      </c>
      <c r="N75" s="37">
        <v>3.2</v>
      </c>
      <c r="O75" s="37">
        <v>3.2</v>
      </c>
      <c r="P75" s="37">
        <v>3</v>
      </c>
      <c r="Q75" s="37">
        <v>2.9</v>
      </c>
      <c r="R75" s="37">
        <v>2.9</v>
      </c>
      <c r="S75" s="37">
        <v>2.9</v>
      </c>
    </row>
    <row r="76" spans="1:26" x14ac:dyDescent="0.25">
      <c r="A76" s="41">
        <v>62</v>
      </c>
      <c r="B76" s="1" t="s">
        <v>126</v>
      </c>
      <c r="C76" s="1" t="s">
        <v>127</v>
      </c>
      <c r="D76" s="3" t="s">
        <v>46</v>
      </c>
      <c r="E76" s="30">
        <v>-0.5</v>
      </c>
      <c r="F76" s="30">
        <v>0.13424600913475901</v>
      </c>
      <c r="G76" s="30">
        <v>0.1</v>
      </c>
      <c r="H76" s="30">
        <v>0.1</v>
      </c>
      <c r="I76" s="30">
        <v>0.1</v>
      </c>
      <c r="J76" s="30">
        <v>0.1</v>
      </c>
      <c r="K76" s="30">
        <v>0.4</v>
      </c>
      <c r="L76" s="39">
        <v>0.2</v>
      </c>
      <c r="M76" s="39">
        <v>0.1</v>
      </c>
      <c r="N76" s="39">
        <v>-0.1</v>
      </c>
      <c r="O76" s="39">
        <v>-0.1</v>
      </c>
    </row>
    <row r="77" spans="1:26" x14ac:dyDescent="0.25">
      <c r="A77" s="41">
        <v>63</v>
      </c>
      <c r="B77" s="1" t="s">
        <v>128</v>
      </c>
      <c r="C77" s="1" t="s">
        <v>129</v>
      </c>
      <c r="D77" s="3" t="s">
        <v>46</v>
      </c>
      <c r="E77" s="30">
        <v>1.5516457852028096</v>
      </c>
      <c r="F77" s="30">
        <v>1.4644427027271796</v>
      </c>
      <c r="G77" s="30">
        <v>1.3893321574949133</v>
      </c>
      <c r="H77" s="30">
        <v>1.25</v>
      </c>
      <c r="I77" s="30">
        <v>1.2</v>
      </c>
      <c r="J77" s="30">
        <v>1.224284191236569</v>
      </c>
      <c r="K77" s="30">
        <v>1.224284191236569</v>
      </c>
      <c r="L77" s="39">
        <v>1.3</v>
      </c>
      <c r="M77" s="39">
        <v>1.3</v>
      </c>
      <c r="N77" s="39">
        <v>1.3</v>
      </c>
      <c r="O77" s="39">
        <v>1.3</v>
      </c>
    </row>
    <row r="78" spans="1:26" x14ac:dyDescent="0.25">
      <c r="A78" s="41">
        <f t="shared" ref="A78:A80" si="12">A77+1</f>
        <v>64</v>
      </c>
      <c r="B78" s="1" t="s">
        <v>130</v>
      </c>
      <c r="C78" s="1" t="s">
        <v>131</v>
      </c>
      <c r="D78" s="3" t="s">
        <v>46</v>
      </c>
      <c r="E78" s="30">
        <v>0.39611242784913059</v>
      </c>
      <c r="F78" s="30">
        <v>0.87314756230718249</v>
      </c>
      <c r="G78" s="30">
        <v>1.2318941423249206</v>
      </c>
      <c r="H78" s="30">
        <v>1.5274001978527112</v>
      </c>
      <c r="I78" s="30">
        <v>1.6916042237513638</v>
      </c>
      <c r="J78" s="30">
        <v>1.83607891557539</v>
      </c>
      <c r="K78" s="30">
        <v>1.8718795736077782</v>
      </c>
      <c r="L78" s="39">
        <v>2</v>
      </c>
      <c r="M78" s="39">
        <v>2</v>
      </c>
      <c r="N78" s="39">
        <v>2</v>
      </c>
      <c r="O78" s="39">
        <v>2</v>
      </c>
      <c r="P78" s="39">
        <v>2</v>
      </c>
      <c r="Q78" s="39">
        <v>2</v>
      </c>
      <c r="R78" s="39">
        <v>2</v>
      </c>
      <c r="S78" s="39">
        <v>2</v>
      </c>
    </row>
    <row r="79" spans="1:26" x14ac:dyDescent="0.25">
      <c r="A79" s="41">
        <f t="shared" si="12"/>
        <v>65</v>
      </c>
      <c r="B79" s="1" t="s">
        <v>19</v>
      </c>
      <c r="C79" s="1" t="s">
        <v>20</v>
      </c>
      <c r="D79" s="3" t="s">
        <v>46</v>
      </c>
      <c r="E79" s="30">
        <v>0.79020522681337013</v>
      </c>
      <c r="F79" s="30">
        <v>0.7489091640065908</v>
      </c>
      <c r="G79" s="30">
        <v>-9.7503632664526663E-2</v>
      </c>
      <c r="H79" s="30">
        <v>-5.9269752936899067E-3</v>
      </c>
      <c r="I79" s="30">
        <v>-0.90616343475514327</v>
      </c>
      <c r="J79" s="30">
        <v>0.51176535344679053</v>
      </c>
      <c r="K79" s="30">
        <v>1.7319010736539724</v>
      </c>
      <c r="L79" s="39">
        <f>L5/L74*100-100</f>
        <v>1.4062051219344056</v>
      </c>
      <c r="M79" s="39">
        <f>M5/M74*100-100</f>
        <v>1.0087303048953657</v>
      </c>
      <c r="N79" s="39">
        <f>N5/N74*100-100</f>
        <v>0.70251750320309725</v>
      </c>
      <c r="O79" s="39">
        <f>O5/O74*100-100</f>
        <v>0.44200213443706104</v>
      </c>
      <c r="P79" s="39">
        <f>P5/P74*100-100</f>
        <v>0.24696912058377052</v>
      </c>
      <c r="Q79" s="37">
        <f t="shared" ref="Q79:S79" si="13">Q5/Q74*100-100</f>
        <v>0.10083651253629</v>
      </c>
      <c r="R79" s="37">
        <f t="shared" si="13"/>
        <v>-9.3722936467642626E-2</v>
      </c>
      <c r="S79" s="37">
        <f t="shared" si="13"/>
        <v>-0.33644955712733804</v>
      </c>
    </row>
    <row r="80" spans="1:26" x14ac:dyDescent="0.25">
      <c r="A80" s="41">
        <f t="shared" si="12"/>
        <v>66</v>
      </c>
      <c r="B80" s="1" t="s">
        <v>19</v>
      </c>
      <c r="C80" s="1" t="s">
        <v>20</v>
      </c>
      <c r="D80" s="3" t="s">
        <v>133</v>
      </c>
      <c r="E80" s="32">
        <f>E5-E74</f>
        <v>155.64485974936179</v>
      </c>
      <c r="F80" s="32">
        <f t="shared" ref="F80:N80" si="14">F5-F74</f>
        <v>151.15709889311256</v>
      </c>
      <c r="G80" s="32">
        <f t="shared" si="14"/>
        <v>-20.21530950768647</v>
      </c>
      <c r="H80" s="32">
        <f t="shared" si="14"/>
        <v>-1.2641910060228838</v>
      </c>
      <c r="I80" s="32">
        <f t="shared" si="14"/>
        <v>-199.06180415893323</v>
      </c>
      <c r="J80" s="32">
        <f t="shared" si="14"/>
        <v>115.9752039998275</v>
      </c>
      <c r="K80" s="32">
        <f t="shared" si="14"/>
        <v>406.20157043985455</v>
      </c>
      <c r="L80" s="40">
        <f t="shared" si="14"/>
        <v>341.35600086798513</v>
      </c>
      <c r="M80" s="40">
        <f t="shared" si="14"/>
        <v>253.19462014188684</v>
      </c>
      <c r="N80" s="40">
        <f t="shared" si="14"/>
        <v>181.97689546097899</v>
      </c>
      <c r="O80" s="36">
        <f>O5-O74</f>
        <v>118.15800954751103</v>
      </c>
      <c r="P80" s="36">
        <f t="shared" ref="P80:R80" si="15">P5-P74</f>
        <v>68.001529307988676</v>
      </c>
      <c r="Q80" s="36">
        <f t="shared" si="15"/>
        <v>28.569932632421114</v>
      </c>
      <c r="R80" s="36">
        <f t="shared" si="15"/>
        <v>-27.324527526179736</v>
      </c>
      <c r="S80" s="36">
        <f>S5-S74</f>
        <v>-100.93507493253128</v>
      </c>
    </row>
    <row r="81" spans="1:15" x14ac:dyDescent="0.25">
      <c r="A81" s="12"/>
      <c r="B81" s="17"/>
      <c r="C81" s="17"/>
      <c r="D81" s="18"/>
      <c r="E81" s="31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4"/>
      <c r="N82" s="54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28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955C2-FAD0-4FC4-A7F3-352CACD98EB8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9c70c90a-7b91-4514-9304-0bf9c3ca33d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cde31a-aed2-49ce-b570-e812b29b634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CA50E74-049A-483F-976E-CB597B1E5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B494C-A23D-475D-BB0E-F571D76C4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20190610</vt:lpstr>
      <vt:lpstr>izmaiņas_changes_pret_20190423</vt:lpstr>
      <vt:lpstr>CSB_updates_20190423</vt:lpstr>
      <vt:lpstr>izmaiņas_changes_pret_20190215</vt:lpstr>
      <vt:lpstr>Piel2_Ann2_20190215</vt:lpstr>
      <vt:lpstr>CSB_updates_20190423!Print_Titles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 Zaremba</cp:lastModifiedBy>
  <cp:lastPrinted>2019-02-14T20:07:57Z</cp:lastPrinted>
  <dcterms:created xsi:type="dcterms:W3CDTF">2018-02-12T09:30:35Z</dcterms:created>
  <dcterms:modified xsi:type="dcterms:W3CDTF">2019-06-27T08:45:55Z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