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00" tabRatio="790" activeTab="2"/>
  </bookViews>
  <sheets>
    <sheet name="Legend" sheetId="3" r:id="rId1"/>
    <sheet name="DATA" sheetId="13" r:id="rId2"/>
    <sheet name="HEATMAP" sheetId="1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C5" i="13" l="1"/>
  <c r="CB55" i="13" l="1"/>
  <c r="CB53" i="13" l="1"/>
  <c r="CB52" i="13"/>
  <c r="CB51" i="13"/>
  <c r="CB50" i="13"/>
  <c r="CB49" i="13"/>
  <c r="CB48" i="13"/>
  <c r="CC6" i="13" l="1"/>
  <c r="CC18" i="13"/>
  <c r="CC17" i="13"/>
  <c r="CC16" i="13"/>
  <c r="CC15" i="13"/>
  <c r="CC14" i="13" l="1"/>
  <c r="CC13" i="13"/>
  <c r="CC12" i="13" l="1"/>
  <c r="CC11" i="13"/>
  <c r="CC10" i="13"/>
  <c r="CC9" i="13" l="1"/>
  <c r="CC8" i="13"/>
  <c r="CC7" i="13"/>
  <c r="BY34" i="13" l="1"/>
  <c r="BX34" i="13"/>
  <c r="BW34" i="13"/>
  <c r="BU34" i="13"/>
  <c r="BT34" i="13"/>
  <c r="BS34" i="13"/>
  <c r="BQ34" i="13"/>
  <c r="BP34" i="13"/>
  <c r="BO34" i="13"/>
  <c r="BM34" i="13"/>
  <c r="BL34" i="13"/>
  <c r="BK34" i="13"/>
  <c r="BI34" i="13"/>
  <c r="BH34" i="13"/>
  <c r="BG34" i="13"/>
  <c r="BE34" i="13"/>
  <c r="BD34" i="13"/>
  <c r="BC34" i="13"/>
  <c r="BA34" i="13"/>
  <c r="AZ34" i="13"/>
  <c r="AY34" i="13"/>
  <c r="AW34" i="13"/>
  <c r="AV34" i="13"/>
  <c r="AU34" i="13"/>
  <c r="AS34" i="13"/>
  <c r="AR34" i="13"/>
  <c r="AQ34" i="13"/>
  <c r="AO34" i="13"/>
  <c r="AN34" i="13"/>
  <c r="AM34" i="13"/>
  <c r="AK34" i="13"/>
  <c r="AJ34" i="13"/>
  <c r="AI34" i="13"/>
  <c r="AG34" i="13"/>
  <c r="AF34" i="13"/>
  <c r="AE34" i="13"/>
  <c r="AC34" i="13"/>
  <c r="AB34" i="13"/>
  <c r="AA34" i="13"/>
  <c r="Y34" i="13"/>
  <c r="X34" i="13"/>
  <c r="W34" i="13"/>
  <c r="U34" i="13"/>
  <c r="T34" i="13"/>
  <c r="S34" i="13"/>
  <c r="Q34" i="13"/>
  <c r="P34" i="13"/>
  <c r="O34" i="13"/>
  <c r="M34" i="13"/>
  <c r="L34" i="13"/>
  <c r="K34" i="13"/>
  <c r="I34" i="13"/>
  <c r="H34" i="13"/>
  <c r="G34" i="13"/>
  <c r="E34" i="13"/>
  <c r="D34" i="13"/>
  <c r="C34" i="13"/>
  <c r="AM38" i="13"/>
  <c r="F34" i="13" l="1"/>
  <c r="J34" i="13"/>
  <c r="N34" i="13"/>
  <c r="R34" i="13"/>
  <c r="V34" i="13"/>
  <c r="Z34" i="13"/>
  <c r="AD34" i="13"/>
  <c r="AH34" i="13"/>
  <c r="AL34" i="13"/>
  <c r="AP34" i="13"/>
  <c r="AT34" i="13"/>
  <c r="AX34" i="13"/>
  <c r="BB34" i="13"/>
  <c r="BF34" i="13"/>
  <c r="BJ34" i="13"/>
  <c r="BN34" i="13"/>
  <c r="BR34" i="13"/>
  <c r="BV34" i="13"/>
  <c r="BZ34" i="13"/>
  <c r="AE38" i="13"/>
  <c r="AI38" i="13"/>
  <c r="AQ38" i="13"/>
  <c r="AY38" i="13"/>
  <c r="BG38" i="13"/>
  <c r="BK38" i="13"/>
  <c r="BS38" i="13"/>
  <c r="BW38" i="13"/>
  <c r="AF38" i="13"/>
  <c r="AJ38" i="13"/>
  <c r="AN38" i="13"/>
  <c r="AR38" i="13"/>
  <c r="AV38" i="13"/>
  <c r="AZ38" i="13"/>
  <c r="BD38" i="13"/>
  <c r="BH38" i="13"/>
  <c r="BL38" i="13"/>
  <c r="BP38" i="13"/>
  <c r="BT38" i="13"/>
  <c r="BX38" i="13"/>
  <c r="AU38" i="13"/>
  <c r="BC38" i="13"/>
  <c r="BO38" i="13"/>
  <c r="AG38" i="13"/>
  <c r="AK38" i="13"/>
  <c r="AO38" i="13"/>
  <c r="AS38" i="13"/>
  <c r="AW38" i="13"/>
  <c r="BA38" i="13"/>
  <c r="BE38" i="13"/>
  <c r="BI38" i="13"/>
  <c r="BM38" i="13"/>
  <c r="BQ38" i="13"/>
  <c r="BU38" i="13"/>
  <c r="BY38" i="13"/>
  <c r="AH38" i="13"/>
  <c r="AL38" i="13"/>
  <c r="AP38" i="13"/>
  <c r="AT38" i="13"/>
  <c r="AX38" i="13"/>
  <c r="BB38" i="13"/>
  <c r="BF38" i="13"/>
  <c r="BJ38" i="13"/>
  <c r="BN38" i="13"/>
  <c r="BR38" i="13"/>
  <c r="BV38" i="13"/>
  <c r="BZ38" i="13"/>
  <c r="BZ37" i="13"/>
  <c r="BX36" i="13"/>
  <c r="CD14" i="13" l="1"/>
  <c r="CE14" i="13" s="1"/>
  <c r="AJ36" i="13"/>
  <c r="D36" i="13"/>
  <c r="O36" i="13"/>
  <c r="Y36" i="13"/>
  <c r="BE36" i="13"/>
  <c r="BQ36" i="13"/>
  <c r="E36" i="13"/>
  <c r="P36" i="13"/>
  <c r="AA36" i="13"/>
  <c r="AK36" i="13"/>
  <c r="AV36" i="13"/>
  <c r="BG36" i="13"/>
  <c r="BT36" i="13"/>
  <c r="K36" i="13"/>
  <c r="U36" i="13"/>
  <c r="AF36" i="13"/>
  <c r="AQ36" i="13"/>
  <c r="BA36" i="13"/>
  <c r="BL36" i="13"/>
  <c r="AU36" i="13"/>
  <c r="I36" i="13"/>
  <c r="T36" i="13"/>
  <c r="AE36" i="13"/>
  <c r="AO36" i="13"/>
  <c r="AZ36" i="13"/>
  <c r="BK36" i="13"/>
  <c r="BY36" i="13"/>
  <c r="CD18" i="13"/>
  <c r="CE18" i="13" s="1"/>
  <c r="CB60" i="13" s="1"/>
  <c r="BC36" i="13"/>
  <c r="G36" i="13"/>
  <c r="L36" i="13"/>
  <c r="Q36" i="13"/>
  <c r="W36" i="13"/>
  <c r="AB36" i="13"/>
  <c r="AG36" i="13"/>
  <c r="AM36" i="13"/>
  <c r="AR36" i="13"/>
  <c r="AW36" i="13"/>
  <c r="BH36" i="13"/>
  <c r="BM36" i="13"/>
  <c r="BU36" i="13"/>
  <c r="C36" i="13"/>
  <c r="H36" i="13"/>
  <c r="M36" i="13"/>
  <c r="S36" i="13"/>
  <c r="X36" i="13"/>
  <c r="AC36" i="13"/>
  <c r="AI36" i="13"/>
  <c r="AN36" i="13"/>
  <c r="AS36" i="13"/>
  <c r="AY36" i="13"/>
  <c r="BD36" i="13"/>
  <c r="BI36" i="13"/>
  <c r="BP36" i="13"/>
  <c r="F36" i="13"/>
  <c r="J36" i="13"/>
  <c r="N36" i="13"/>
  <c r="R36" i="13"/>
  <c r="V36" i="13"/>
  <c r="Z36" i="13"/>
  <c r="AD36" i="13"/>
  <c r="AH36" i="13"/>
  <c r="AL36" i="13"/>
  <c r="AP36" i="13"/>
  <c r="AT36" i="13"/>
  <c r="AX36" i="13"/>
  <c r="BB36" i="13"/>
  <c r="BF36" i="13"/>
  <c r="BJ36" i="13"/>
  <c r="BN36" i="13"/>
  <c r="BR36" i="13"/>
  <c r="BV36" i="13"/>
  <c r="BZ36" i="13"/>
  <c r="BY37" i="13"/>
  <c r="BO36" i="13"/>
  <c r="BS36" i="13"/>
  <c r="BW36" i="13"/>
  <c r="BK35" i="13"/>
  <c r="BZ33" i="13"/>
  <c r="BG56" i="13" l="1"/>
  <c r="CB56" i="13"/>
  <c r="BN56" i="13"/>
  <c r="U56" i="13"/>
  <c r="O56" i="13"/>
  <c r="I56" i="13"/>
  <c r="BX56" i="13"/>
  <c r="AB56" i="13"/>
  <c r="AH56" i="13"/>
  <c r="AD56" i="13"/>
  <c r="BF56" i="13"/>
  <c r="E56" i="13"/>
  <c r="BM56" i="13"/>
  <c r="AM56" i="13"/>
  <c r="AF56" i="13"/>
  <c r="BS56" i="13"/>
  <c r="V56" i="13"/>
  <c r="BV56" i="13"/>
  <c r="R56" i="13"/>
  <c r="N56" i="13"/>
  <c r="AP56" i="13"/>
  <c r="AX56" i="13"/>
  <c r="AW56" i="13"/>
  <c r="AQ56" i="13"/>
  <c r="AJ56" i="13"/>
  <c r="H56" i="13"/>
  <c r="BJ56" i="13"/>
  <c r="AT56" i="13"/>
  <c r="BY56" i="13"/>
  <c r="BU56" i="13"/>
  <c r="Z56" i="13"/>
  <c r="M56" i="13"/>
  <c r="AG56" i="13"/>
  <c r="AY56" i="13"/>
  <c r="AR56" i="13"/>
  <c r="P56" i="13"/>
  <c r="BZ60" i="13"/>
  <c r="CA60" i="13"/>
  <c r="BI56" i="13"/>
  <c r="BE56" i="13"/>
  <c r="J56" i="13"/>
  <c r="BR56" i="13"/>
  <c r="Q56" i="13"/>
  <c r="BC56" i="13"/>
  <c r="AZ56" i="13"/>
  <c r="K56" i="13"/>
  <c r="AK56" i="13"/>
  <c r="X56" i="13"/>
  <c r="F56" i="13"/>
  <c r="AS56" i="13"/>
  <c r="AO56" i="13"/>
  <c r="BQ56" i="13"/>
  <c r="BB56" i="13"/>
  <c r="BZ56" i="13"/>
  <c r="BK56" i="13"/>
  <c r="BH56" i="13"/>
  <c r="AI56" i="13"/>
  <c r="S56" i="13"/>
  <c r="AE56" i="13"/>
  <c r="AC56" i="13"/>
  <c r="Y56" i="13"/>
  <c r="BA56" i="13"/>
  <c r="AL56" i="13"/>
  <c r="G56" i="13"/>
  <c r="BO56" i="13"/>
  <c r="BP56" i="13"/>
  <c r="BW56" i="13"/>
  <c r="CA56" i="13"/>
  <c r="AN56" i="13"/>
  <c r="AV56" i="13"/>
  <c r="BD56" i="13"/>
  <c r="BL56" i="13"/>
  <c r="BT56" i="13"/>
  <c r="C56" i="13"/>
  <c r="AA56" i="13"/>
  <c r="D56" i="13"/>
  <c r="L56" i="13"/>
  <c r="T56" i="13"/>
  <c r="W56" i="13"/>
  <c r="AU56" i="13"/>
  <c r="AB35" i="13"/>
  <c r="BC35" i="13"/>
  <c r="AG60" i="13"/>
  <c r="AF35" i="13"/>
  <c r="K35" i="13"/>
  <c r="AM35" i="13"/>
  <c r="BT60" i="13"/>
  <c r="G35" i="13"/>
  <c r="BL35" i="13"/>
  <c r="BV60" i="13"/>
  <c r="BY33" i="13"/>
  <c r="Q35" i="13"/>
  <c r="AW35" i="13"/>
  <c r="AX60" i="13"/>
  <c r="BN60" i="13"/>
  <c r="AK60" i="13"/>
  <c r="BH60" i="13"/>
  <c r="BI60" i="13"/>
  <c r="AN60" i="13"/>
  <c r="AH60" i="13"/>
  <c r="BL60" i="13"/>
  <c r="AI60" i="13"/>
  <c r="BX60" i="13"/>
  <c r="BY60" i="13"/>
  <c r="AL60" i="13"/>
  <c r="AY60" i="13"/>
  <c r="BK60" i="13"/>
  <c r="AM60" i="13"/>
  <c r="BG60" i="13"/>
  <c r="AE60" i="13"/>
  <c r="AP60" i="13"/>
  <c r="BB60" i="13"/>
  <c r="AO60" i="13"/>
  <c r="AJ60" i="13"/>
  <c r="U35" i="13"/>
  <c r="AQ35" i="13"/>
  <c r="BS35" i="13"/>
  <c r="AT60" i="13"/>
  <c r="BS60" i="13"/>
  <c r="AS60" i="13"/>
  <c r="BO60" i="13"/>
  <c r="BQ60" i="13"/>
  <c r="AV60" i="13"/>
  <c r="BJ60" i="13"/>
  <c r="AR60" i="13"/>
  <c r="BD60" i="13"/>
  <c r="BU60" i="13"/>
  <c r="BP60" i="13"/>
  <c r="AQ60" i="13"/>
  <c r="BM60" i="13"/>
  <c r="BC60" i="13"/>
  <c r="BW60" i="13"/>
  <c r="AU60" i="13"/>
  <c r="BA60" i="13"/>
  <c r="AF60" i="13"/>
  <c r="AW60" i="13"/>
  <c r="BF60" i="13"/>
  <c r="BR60" i="13"/>
  <c r="BE60" i="13"/>
  <c r="AZ60" i="13"/>
  <c r="BD35" i="13"/>
  <c r="BT35" i="13"/>
  <c r="L35" i="13"/>
  <c r="W35" i="13"/>
  <c r="AG35" i="13"/>
  <c r="AR35" i="13"/>
  <c r="E35" i="13"/>
  <c r="P35" i="13"/>
  <c r="AA35" i="13"/>
  <c r="AK35" i="13"/>
  <c r="AV35" i="13"/>
  <c r="CD16" i="13"/>
  <c r="CE16" i="13" s="1"/>
  <c r="BZ35" i="13"/>
  <c r="C35" i="13"/>
  <c r="H35" i="13"/>
  <c r="M35" i="13"/>
  <c r="S35" i="13"/>
  <c r="X35" i="13"/>
  <c r="AC35" i="13"/>
  <c r="AI35" i="13"/>
  <c r="AN35" i="13"/>
  <c r="AS35" i="13"/>
  <c r="AY35" i="13"/>
  <c r="BG35" i="13"/>
  <c r="BO35" i="13"/>
  <c r="BW35" i="13"/>
  <c r="C33" i="13"/>
  <c r="D35" i="13"/>
  <c r="I35" i="13"/>
  <c r="O35" i="13"/>
  <c r="T35" i="13"/>
  <c r="Y35" i="13"/>
  <c r="AE35" i="13"/>
  <c r="AJ35" i="13"/>
  <c r="AO35" i="13"/>
  <c r="AU35" i="13"/>
  <c r="AZ35" i="13"/>
  <c r="BH35" i="13"/>
  <c r="BP35" i="13"/>
  <c r="BX35" i="13"/>
  <c r="BA35" i="13"/>
  <c r="BE35" i="13"/>
  <c r="BI35" i="13"/>
  <c r="BM35" i="13"/>
  <c r="BQ35" i="13"/>
  <c r="BU35" i="13"/>
  <c r="BY35" i="13"/>
  <c r="F35" i="13"/>
  <c r="J35" i="13"/>
  <c r="N35" i="13"/>
  <c r="R35" i="13"/>
  <c r="V35" i="13"/>
  <c r="Z35" i="13"/>
  <c r="AD35" i="13"/>
  <c r="AH35" i="13"/>
  <c r="AL35" i="13"/>
  <c r="AP35" i="13"/>
  <c r="AT35" i="13"/>
  <c r="AX35" i="13"/>
  <c r="BB35" i="13"/>
  <c r="BF35" i="13"/>
  <c r="BJ35" i="13"/>
  <c r="BN35" i="13"/>
  <c r="BR35" i="13"/>
  <c r="BV35" i="13"/>
  <c r="BZ32" i="13"/>
  <c r="CA58" i="13" l="1"/>
  <c r="CB58" i="13"/>
  <c r="CD15" i="13"/>
  <c r="CE15" i="13" s="1"/>
  <c r="BY32" i="13"/>
  <c r="BY58" i="13"/>
  <c r="BQ58" i="13"/>
  <c r="BI58" i="13"/>
  <c r="BE58" i="13"/>
  <c r="AW58" i="13"/>
  <c r="AO58" i="13"/>
  <c r="AK58" i="13"/>
  <c r="AC58" i="13"/>
  <c r="U58" i="13"/>
  <c r="Q58" i="13"/>
  <c r="I58" i="13"/>
  <c r="BX58" i="13"/>
  <c r="BP58" i="13"/>
  <c r="BH58" i="13"/>
  <c r="AZ58" i="13"/>
  <c r="AR58" i="13"/>
  <c r="AJ58" i="13"/>
  <c r="AB58" i="13"/>
  <c r="T58" i="13"/>
  <c r="H58" i="13"/>
  <c r="BU58" i="13"/>
  <c r="BM58" i="13"/>
  <c r="BA58" i="13"/>
  <c r="AS58" i="13"/>
  <c r="AG58" i="13"/>
  <c r="Y58" i="13"/>
  <c r="M58" i="13"/>
  <c r="E58" i="13"/>
  <c r="BT58" i="13"/>
  <c r="BL58" i="13"/>
  <c r="BD58" i="13"/>
  <c r="AV58" i="13"/>
  <c r="AN58" i="13"/>
  <c r="AF58" i="13"/>
  <c r="X58" i="13"/>
  <c r="P58" i="13"/>
  <c r="L58" i="13"/>
  <c r="D58" i="13"/>
  <c r="BW58" i="13"/>
  <c r="F58" i="13"/>
  <c r="V58" i="13"/>
  <c r="AL58" i="13"/>
  <c r="BB58" i="13"/>
  <c r="BR58" i="13"/>
  <c r="C58" i="13"/>
  <c r="S58" i="13"/>
  <c r="AI58" i="13"/>
  <c r="AY58" i="13"/>
  <c r="BO58" i="13"/>
  <c r="J58" i="13"/>
  <c r="Z58" i="13"/>
  <c r="AP58" i="13"/>
  <c r="BF58" i="13"/>
  <c r="BV58" i="13"/>
  <c r="G58" i="13"/>
  <c r="W58" i="13"/>
  <c r="AM58" i="13"/>
  <c r="BC58" i="13"/>
  <c r="BS58" i="13"/>
  <c r="N58" i="13"/>
  <c r="AD58" i="13"/>
  <c r="BJ58" i="13"/>
  <c r="O58" i="13"/>
  <c r="AU58" i="13"/>
  <c r="AH58" i="13"/>
  <c r="BN58" i="13"/>
  <c r="AA58" i="13"/>
  <c r="BG58" i="13"/>
  <c r="AT58" i="13"/>
  <c r="BZ58" i="13"/>
  <c r="AE58" i="13"/>
  <c r="BK58" i="13"/>
  <c r="R58" i="13"/>
  <c r="AX58" i="13"/>
  <c r="K58" i="13"/>
  <c r="AQ58" i="13"/>
  <c r="CA57" i="13" l="1"/>
  <c r="CB57" i="13"/>
  <c r="BY57" i="13"/>
  <c r="BQ57" i="13"/>
  <c r="BI57" i="13"/>
  <c r="BA57" i="13"/>
  <c r="AS57" i="13"/>
  <c r="AK57" i="13"/>
  <c r="AC57" i="13"/>
  <c r="U57" i="13"/>
  <c r="M57" i="13"/>
  <c r="E57" i="13"/>
  <c r="BV57" i="13"/>
  <c r="BN57" i="13"/>
  <c r="BF57" i="13"/>
  <c r="AX57" i="13"/>
  <c r="AP57" i="13"/>
  <c r="AH57" i="13"/>
  <c r="Z57" i="13"/>
  <c r="R57" i="13"/>
  <c r="J57" i="13"/>
  <c r="BU57" i="13"/>
  <c r="BM57" i="13"/>
  <c r="BE57" i="13"/>
  <c r="AW57" i="13"/>
  <c r="AO57" i="13"/>
  <c r="AG57" i="13"/>
  <c r="Y57" i="13"/>
  <c r="Q57" i="13"/>
  <c r="I57" i="13"/>
  <c r="BZ57" i="13"/>
  <c r="BR57" i="13"/>
  <c r="BJ57" i="13"/>
  <c r="BB57" i="13"/>
  <c r="AT57" i="13"/>
  <c r="AL57" i="13"/>
  <c r="AD57" i="13"/>
  <c r="V57" i="13"/>
  <c r="N57" i="13"/>
  <c r="F57" i="13"/>
  <c r="G57" i="13"/>
  <c r="W57" i="13"/>
  <c r="AM57" i="13"/>
  <c r="BC57" i="13"/>
  <c r="BS57" i="13"/>
  <c r="D57" i="13"/>
  <c r="T57" i="13"/>
  <c r="AJ57" i="13"/>
  <c r="AZ57" i="13"/>
  <c r="BP57" i="13"/>
  <c r="K57" i="13"/>
  <c r="AA57" i="13"/>
  <c r="AQ57" i="13"/>
  <c r="BG57" i="13"/>
  <c r="BW57" i="13"/>
  <c r="H57" i="13"/>
  <c r="X57" i="13"/>
  <c r="AN57" i="13"/>
  <c r="BD57" i="13"/>
  <c r="BT57" i="13"/>
  <c r="O57" i="13"/>
  <c r="AE57" i="13"/>
  <c r="AU57" i="13"/>
  <c r="BK57" i="13"/>
  <c r="L57" i="13"/>
  <c r="AB57" i="13"/>
  <c r="AR57" i="13"/>
  <c r="BH57" i="13"/>
  <c r="BX57" i="13"/>
  <c r="C57" i="13"/>
  <c r="S57" i="13"/>
  <c r="AI57" i="13"/>
  <c r="AY57" i="13"/>
  <c r="BO57" i="13"/>
  <c r="P57" i="13"/>
  <c r="AF57" i="13"/>
  <c r="AV57" i="13"/>
  <c r="BL57" i="13"/>
  <c r="BZ31" i="13" l="1"/>
  <c r="BY31" i="13"/>
  <c r="BZ30" i="13"/>
  <c r="BY30" i="13" l="1"/>
  <c r="C27" i="13" l="1"/>
  <c r="C25" i="13"/>
  <c r="C29" i="13"/>
  <c r="C26" i="13"/>
  <c r="BY25" i="13"/>
  <c r="BZ29" i="13"/>
  <c r="BY29" i="13"/>
  <c r="BZ26" i="13"/>
  <c r="BZ28" i="13"/>
  <c r="BZ27" i="13"/>
  <c r="BY28" i="13"/>
  <c r="BY27" i="13"/>
  <c r="BZ25" i="13"/>
  <c r="BY26" i="13"/>
  <c r="O33" i="13" l="1"/>
  <c r="BR25" i="13"/>
  <c r="C37" i="13" l="1"/>
  <c r="AM27" i="13"/>
  <c r="Z31" i="13"/>
  <c r="AB29" i="13"/>
  <c r="V32" i="13"/>
  <c r="BR37" i="13"/>
  <c r="BQ26" i="13"/>
  <c r="O30" i="13"/>
  <c r="N33" i="13"/>
  <c r="V33" i="13"/>
  <c r="BG25" i="13"/>
  <c r="F33" i="13"/>
  <c r="W33" i="13"/>
  <c r="G33" i="13"/>
  <c r="H29" i="13"/>
  <c r="R37" i="13"/>
  <c r="S29" i="13"/>
  <c r="BW37" i="13"/>
  <c r="L26" i="13"/>
  <c r="BA26" i="13"/>
  <c r="AT37" i="13"/>
  <c r="BV26" i="13"/>
  <c r="P29" i="13"/>
  <c r="G30" i="13"/>
  <c r="N30" i="13"/>
  <c r="AF26" i="13"/>
  <c r="BH27" i="13"/>
  <c r="D29" i="13"/>
  <c r="X29" i="13"/>
  <c r="Y37" i="13"/>
  <c r="BB37" i="13"/>
  <c r="M26" i="13"/>
  <c r="AG26" i="13"/>
  <c r="BB26" i="13"/>
  <c r="Y31" i="13"/>
  <c r="E37" i="13"/>
  <c r="AG37" i="13"/>
  <c r="BI37" i="13"/>
  <c r="P25" i="13"/>
  <c r="D26" i="13"/>
  <c r="U26" i="13"/>
  <c r="AP26" i="13"/>
  <c r="BL26" i="13"/>
  <c r="R27" i="13"/>
  <c r="K29" i="13"/>
  <c r="AA29" i="13"/>
  <c r="AD30" i="13"/>
  <c r="K37" i="13"/>
  <c r="AM37" i="13"/>
  <c r="BO37" i="13"/>
  <c r="AL25" i="13"/>
  <c r="E26" i="13"/>
  <c r="V26" i="13"/>
  <c r="AR26" i="13"/>
  <c r="BM26" i="13"/>
  <c r="AE30" i="13"/>
  <c r="V27" i="13"/>
  <c r="AQ27" i="13"/>
  <c r="BO27" i="13"/>
  <c r="M37" i="13"/>
  <c r="S37" i="13"/>
  <c r="AA37" i="13"/>
  <c r="AO37" i="13"/>
  <c r="AW37" i="13"/>
  <c r="BC37" i="13"/>
  <c r="BJ37" i="13"/>
  <c r="V25" i="13"/>
  <c r="BL25" i="13"/>
  <c r="H37" i="13"/>
  <c r="V37" i="13"/>
  <c r="AC37" i="13"/>
  <c r="AI37" i="13"/>
  <c r="AQ37" i="13"/>
  <c r="AX37" i="13"/>
  <c r="BE37" i="13"/>
  <c r="BM37" i="13"/>
  <c r="BS37" i="13"/>
  <c r="F25" i="13"/>
  <c r="AA25" i="13"/>
  <c r="AV25" i="13"/>
  <c r="H26" i="13"/>
  <c r="P26" i="13"/>
  <c r="Z26" i="13"/>
  <c r="AK26" i="13"/>
  <c r="AV26" i="13"/>
  <c r="BF26" i="13"/>
  <c r="G27" i="13"/>
  <c r="AB27" i="13"/>
  <c r="AX27" i="13"/>
  <c r="F29" i="13"/>
  <c r="L29" i="13"/>
  <c r="T29" i="13"/>
  <c r="AC31" i="13"/>
  <c r="G37" i="13"/>
  <c r="AH37" i="13"/>
  <c r="AQ25" i="13"/>
  <c r="N37" i="13"/>
  <c r="D37" i="13"/>
  <c r="I37" i="13"/>
  <c r="Q37" i="13"/>
  <c r="W37" i="13"/>
  <c r="AD37" i="13"/>
  <c r="AL37" i="13"/>
  <c r="AS37" i="13"/>
  <c r="AY37" i="13"/>
  <c r="BG37" i="13"/>
  <c r="BN37" i="13"/>
  <c r="BU37" i="13"/>
  <c r="K25" i="13"/>
  <c r="AF25" i="13"/>
  <c r="BB25" i="13"/>
  <c r="I26" i="13"/>
  <c r="Q26" i="13"/>
  <c r="AB26" i="13"/>
  <c r="AL26" i="13"/>
  <c r="AW26" i="13"/>
  <c r="BH26" i="13"/>
  <c r="BR26" i="13"/>
  <c r="K27" i="13"/>
  <c r="AF27" i="13"/>
  <c r="BB27" i="13"/>
  <c r="BX29" i="13"/>
  <c r="G29" i="13"/>
  <c r="O29" i="13"/>
  <c r="W29" i="13"/>
  <c r="W30" i="13"/>
  <c r="U31" i="13"/>
  <c r="BX28" i="13"/>
  <c r="AF28" i="13"/>
  <c r="AB28" i="13"/>
  <c r="X28" i="13"/>
  <c r="AE28" i="13"/>
  <c r="AA28" i="13"/>
  <c r="W28" i="13"/>
  <c r="AH28" i="13"/>
  <c r="Z28" i="13"/>
  <c r="AG28" i="13"/>
  <c r="Y28" i="13"/>
  <c r="BU25" i="13"/>
  <c r="BQ25" i="13"/>
  <c r="BM25" i="13"/>
  <c r="BI25" i="13"/>
  <c r="BE25" i="13"/>
  <c r="BA25" i="13"/>
  <c r="AW25" i="13"/>
  <c r="AS25" i="13"/>
  <c r="AO25" i="13"/>
  <c r="AK25" i="13"/>
  <c r="AG25" i="13"/>
  <c r="AC25" i="13"/>
  <c r="Y25" i="13"/>
  <c r="U25" i="13"/>
  <c r="Q25" i="13"/>
  <c r="M25" i="13"/>
  <c r="I25" i="13"/>
  <c r="E25" i="13"/>
  <c r="BT25" i="13"/>
  <c r="G25" i="13"/>
  <c r="L25" i="13"/>
  <c r="R25" i="13"/>
  <c r="W25" i="13"/>
  <c r="AB25" i="13"/>
  <c r="AM25" i="13"/>
  <c r="AR25" i="13"/>
  <c r="AX25" i="13"/>
  <c r="BC25" i="13"/>
  <c r="BH25" i="13"/>
  <c r="BN25" i="13"/>
  <c r="BS25" i="13"/>
  <c r="AC28" i="13"/>
  <c r="S25" i="13"/>
  <c r="AY25" i="13"/>
  <c r="BJ25" i="13"/>
  <c r="BO25" i="13"/>
  <c r="BV25" i="13"/>
  <c r="BW27" i="13"/>
  <c r="BR27" i="13"/>
  <c r="BN27" i="13"/>
  <c r="BJ27" i="13"/>
  <c r="BU27" i="13"/>
  <c r="BQ27" i="13"/>
  <c r="BM27" i="13"/>
  <c r="BI27" i="13"/>
  <c r="BE27" i="13"/>
  <c r="BA27" i="13"/>
  <c r="AW27" i="13"/>
  <c r="AS27" i="13"/>
  <c r="AO27" i="13"/>
  <c r="AK27" i="13"/>
  <c r="AG27" i="13"/>
  <c r="AC27" i="13"/>
  <c r="Y27" i="13"/>
  <c r="U27" i="13"/>
  <c r="Q27" i="13"/>
  <c r="M27" i="13"/>
  <c r="I27" i="13"/>
  <c r="E27" i="13"/>
  <c r="BT27" i="13"/>
  <c r="BL27" i="13"/>
  <c r="BF27" i="13"/>
  <c r="AZ27" i="13"/>
  <c r="AU27" i="13"/>
  <c r="AP27" i="13"/>
  <c r="AJ27" i="13"/>
  <c r="AE27" i="13"/>
  <c r="Z27" i="13"/>
  <c r="T27" i="13"/>
  <c r="O27" i="13"/>
  <c r="J27" i="13"/>
  <c r="D27" i="13"/>
  <c r="BS27" i="13"/>
  <c r="BK27" i="13"/>
  <c r="BD27" i="13"/>
  <c r="AY27" i="13"/>
  <c r="AT27" i="13"/>
  <c r="AN27" i="13"/>
  <c r="AI27" i="13"/>
  <c r="AD27" i="13"/>
  <c r="X27" i="13"/>
  <c r="S27" i="13"/>
  <c r="N27" i="13"/>
  <c r="H27" i="13"/>
  <c r="L27" i="13"/>
  <c r="W27" i="13"/>
  <c r="AH27" i="13"/>
  <c r="AR27" i="13"/>
  <c r="BC27" i="13"/>
  <c r="BP27" i="13"/>
  <c r="AD28" i="13"/>
  <c r="AC32" i="13"/>
  <c r="AA32" i="13"/>
  <c r="S32" i="13"/>
  <c r="BX32" i="13"/>
  <c r="Z32" i="13"/>
  <c r="AD32" i="13"/>
  <c r="AH25" i="13"/>
  <c r="H25" i="13"/>
  <c r="N25" i="13"/>
  <c r="X25" i="13"/>
  <c r="AD25" i="13"/>
  <c r="AI25" i="13"/>
  <c r="AN25" i="13"/>
  <c r="AT25" i="13"/>
  <c r="BD25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T37" i="13"/>
  <c r="P37" i="13"/>
  <c r="L37" i="13"/>
  <c r="F37" i="13"/>
  <c r="J37" i="13"/>
  <c r="O37" i="13"/>
  <c r="U37" i="13"/>
  <c r="Z37" i="13"/>
  <c r="AE37" i="13"/>
  <c r="AK37" i="13"/>
  <c r="AP37" i="13"/>
  <c r="AU37" i="13"/>
  <c r="BA37" i="13"/>
  <c r="BF37" i="13"/>
  <c r="BK37" i="13"/>
  <c r="BQ37" i="13"/>
  <c r="BV37" i="13"/>
  <c r="D25" i="13"/>
  <c r="J25" i="13"/>
  <c r="O25" i="13"/>
  <c r="T25" i="13"/>
  <c r="Z25" i="13"/>
  <c r="AE25" i="13"/>
  <c r="AJ25" i="13"/>
  <c r="AP25" i="13"/>
  <c r="AU25" i="13"/>
  <c r="AZ25" i="13"/>
  <c r="BF25" i="13"/>
  <c r="BK25" i="13"/>
  <c r="BP25" i="13"/>
  <c r="BX25" i="13"/>
  <c r="F27" i="13"/>
  <c r="P27" i="13"/>
  <c r="AA27" i="13"/>
  <c r="AL27" i="13"/>
  <c r="AV27" i="13"/>
  <c r="BG27" i="13"/>
  <c r="BX27" i="13"/>
  <c r="AC30" i="13"/>
  <c r="Y30" i="13"/>
  <c r="U30" i="13"/>
  <c r="Q30" i="13"/>
  <c r="M30" i="13"/>
  <c r="I30" i="13"/>
  <c r="AF30" i="13"/>
  <c r="AB30" i="13"/>
  <c r="X30" i="13"/>
  <c r="T30" i="13"/>
  <c r="P30" i="13"/>
  <c r="L30" i="13"/>
  <c r="H30" i="13"/>
  <c r="AA30" i="13"/>
  <c r="S30" i="13"/>
  <c r="K30" i="13"/>
  <c r="BX30" i="13"/>
  <c r="Z30" i="13"/>
  <c r="R30" i="13"/>
  <c r="J30" i="13"/>
  <c r="V30" i="13"/>
  <c r="W32" i="13"/>
  <c r="AA33" i="13"/>
  <c r="BX33" i="13"/>
  <c r="AD33" i="13"/>
  <c r="Y33" i="13"/>
  <c r="U33" i="13"/>
  <c r="Q33" i="13"/>
  <c r="M33" i="13"/>
  <c r="I33" i="13"/>
  <c r="E33" i="13"/>
  <c r="AC33" i="13"/>
  <c r="X33" i="13"/>
  <c r="T33" i="13"/>
  <c r="P33" i="13"/>
  <c r="L33" i="13"/>
  <c r="H33" i="13"/>
  <c r="D33" i="13"/>
  <c r="AB33" i="13"/>
  <c r="S33" i="13"/>
  <c r="K33" i="13"/>
  <c r="Z33" i="13"/>
  <c r="R33" i="13"/>
  <c r="J33" i="13"/>
  <c r="BX26" i="13"/>
  <c r="BS26" i="13"/>
  <c r="BO26" i="13"/>
  <c r="BK26" i="13"/>
  <c r="BG26" i="13"/>
  <c r="BC26" i="13"/>
  <c r="AY26" i="13"/>
  <c r="AU26" i="13"/>
  <c r="AQ26" i="13"/>
  <c r="AM26" i="13"/>
  <c r="AI26" i="13"/>
  <c r="AE26" i="13"/>
  <c r="AA26" i="13"/>
  <c r="W26" i="13"/>
  <c r="S26" i="13"/>
  <c r="F26" i="13"/>
  <c r="J26" i="13"/>
  <c r="N26" i="13"/>
  <c r="R26" i="13"/>
  <c r="X26" i="13"/>
  <c r="AC26" i="13"/>
  <c r="AH26" i="13"/>
  <c r="AN26" i="13"/>
  <c r="AS26" i="13"/>
  <c r="AX26" i="13"/>
  <c r="BD26" i="13"/>
  <c r="BI26" i="13"/>
  <c r="BN26" i="13"/>
  <c r="BT26" i="13"/>
  <c r="G26" i="13"/>
  <c r="K26" i="13"/>
  <c r="O26" i="13"/>
  <c r="T26" i="13"/>
  <c r="Y26" i="13"/>
  <c r="AD26" i="13"/>
  <c r="AJ26" i="13"/>
  <c r="AO26" i="13"/>
  <c r="AT26" i="13"/>
  <c r="AZ26" i="13"/>
  <c r="BE26" i="13"/>
  <c r="BJ26" i="13"/>
  <c r="BP26" i="13"/>
  <c r="BU26" i="13"/>
  <c r="AB31" i="13"/>
  <c r="X31" i="13"/>
  <c r="T31" i="13"/>
  <c r="AE31" i="13"/>
  <c r="AA31" i="13"/>
  <c r="W31" i="13"/>
  <c r="S31" i="13"/>
  <c r="V31" i="13"/>
  <c r="AD31" i="13"/>
  <c r="BX31" i="13"/>
  <c r="E29" i="13"/>
  <c r="I29" i="13"/>
  <c r="M29" i="13"/>
  <c r="Q29" i="13"/>
  <c r="U29" i="13"/>
  <c r="Y29" i="13"/>
  <c r="AC29" i="13"/>
  <c r="J29" i="13"/>
  <c r="N29" i="13"/>
  <c r="R29" i="13"/>
  <c r="V29" i="13"/>
  <c r="Z29" i="13"/>
  <c r="AD29" i="13"/>
  <c r="T32" i="13"/>
  <c r="X32" i="13"/>
  <c r="AB32" i="13"/>
  <c r="U32" i="13"/>
  <c r="Y32" i="13"/>
  <c r="CD17" i="13" l="1"/>
  <c r="BW25" i="13"/>
  <c r="CD5" i="13" s="1"/>
  <c r="BW28" i="13"/>
  <c r="BW29" i="13"/>
  <c r="BW26" i="13"/>
  <c r="CD6" i="13" s="1"/>
  <c r="BW33" i="13" l="1"/>
  <c r="BW32" i="13"/>
  <c r="BW31" i="13"/>
  <c r="BW30" i="13"/>
  <c r="BV28" i="13" l="1"/>
  <c r="BV33" i="13" l="1"/>
  <c r="BV32" i="13"/>
  <c r="BV31" i="13"/>
  <c r="BV30" i="13"/>
  <c r="BV29" i="13"/>
  <c r="BV27" i="13"/>
  <c r="CD7" i="13" s="1"/>
  <c r="AI28" i="13" l="1"/>
  <c r="AJ28" i="13"/>
  <c r="AM28" i="13"/>
  <c r="AN28" i="13"/>
  <c r="AO28" i="13"/>
  <c r="AR28" i="13"/>
  <c r="AS28" i="13"/>
  <c r="AU28" i="13"/>
  <c r="AW28" i="13"/>
  <c r="AY28" i="13"/>
  <c r="AZ28" i="13"/>
  <c r="BC28" i="13"/>
  <c r="BD28" i="13"/>
  <c r="BE28" i="13"/>
  <c r="BH28" i="13"/>
  <c r="BI28" i="13"/>
  <c r="BK28" i="13"/>
  <c r="BM28" i="13"/>
  <c r="BO28" i="13"/>
  <c r="BP28" i="13"/>
  <c r="BS28" i="13"/>
  <c r="BT28" i="13"/>
  <c r="BU28" i="13"/>
  <c r="AE33" i="13" l="1"/>
  <c r="AE29" i="13"/>
  <c r="AE32" i="13"/>
  <c r="BQ28" i="13"/>
  <c r="BL28" i="13"/>
  <c r="BG28" i="13"/>
  <c r="BA28" i="13"/>
  <c r="AV28" i="13"/>
  <c r="AQ28" i="13"/>
  <c r="AK28" i="13"/>
  <c r="BR28" i="13"/>
  <c r="BN28" i="13"/>
  <c r="BJ28" i="13"/>
  <c r="BF28" i="13"/>
  <c r="BB28" i="13"/>
  <c r="AX28" i="13"/>
  <c r="AT28" i="13"/>
  <c r="AP28" i="13"/>
  <c r="AL28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CD12" i="13" l="1"/>
  <c r="CE12" i="13" s="1"/>
  <c r="CD10" i="13"/>
  <c r="CE10" i="13" s="1"/>
  <c r="CA52" i="13" s="1"/>
  <c r="CD8" i="13"/>
  <c r="CD11" i="13"/>
  <c r="CE11" i="13" s="1"/>
  <c r="CA53" i="13" s="1"/>
  <c r="CD13" i="13"/>
  <c r="CD9" i="13"/>
  <c r="CA54" i="13" l="1"/>
  <c r="CB54" i="13"/>
  <c r="BZ53" i="13"/>
  <c r="AQ53" i="13"/>
  <c r="BK53" i="13"/>
  <c r="AB53" i="13"/>
  <c r="BD53" i="13"/>
  <c r="BT53" i="13"/>
  <c r="Y53" i="13"/>
  <c r="AO53" i="13"/>
  <c r="BE53" i="13"/>
  <c r="BU53" i="13"/>
  <c r="AM53" i="13"/>
  <c r="X53" i="13"/>
  <c r="V53" i="13"/>
  <c r="AL53" i="13"/>
  <c r="BB53" i="13"/>
  <c r="BR53" i="13"/>
  <c r="BH53" i="13"/>
  <c r="AC53" i="13"/>
  <c r="AS53" i="13"/>
  <c r="BY53" i="13"/>
  <c r="AY53" i="13"/>
  <c r="Z53" i="13"/>
  <c r="AP53" i="13"/>
  <c r="BV53" i="13"/>
  <c r="AG53" i="13"/>
  <c r="AD53" i="13"/>
  <c r="BJ53" i="13"/>
  <c r="BG53" i="13"/>
  <c r="BQ53" i="13"/>
  <c r="AV53" i="13"/>
  <c r="AH53" i="13"/>
  <c r="BN53" i="13"/>
  <c r="W53" i="13"/>
  <c r="AU53" i="13"/>
  <c r="BS53" i="13"/>
  <c r="AJ53" i="13"/>
  <c r="BX53" i="13"/>
  <c r="BI53" i="13"/>
  <c r="AF53" i="13"/>
  <c r="BF53" i="13"/>
  <c r="AA53" i="13"/>
  <c r="BC53" i="13"/>
  <c r="BW53" i="13"/>
  <c r="AR53" i="13"/>
  <c r="BL53" i="13"/>
  <c r="AW53" i="13"/>
  <c r="BM53" i="13"/>
  <c r="S53" i="13"/>
  <c r="BO53" i="13"/>
  <c r="AN53" i="13"/>
  <c r="AT53" i="13"/>
  <c r="AI53" i="13"/>
  <c r="T53" i="13"/>
  <c r="AZ53" i="13"/>
  <c r="BP53" i="13"/>
  <c r="U53" i="13"/>
  <c r="AK53" i="13"/>
  <c r="BA53" i="13"/>
  <c r="AE53" i="13"/>
  <c r="AX53" i="13"/>
  <c r="BV54" i="13"/>
  <c r="BN54" i="13"/>
  <c r="BJ54" i="13"/>
  <c r="AX54" i="13"/>
  <c r="AT54" i="13"/>
  <c r="AL54" i="13"/>
  <c r="AH54" i="13"/>
  <c r="Z54" i="13"/>
  <c r="V54" i="13"/>
  <c r="BY54" i="13"/>
  <c r="BE54" i="13"/>
  <c r="AK54" i="13"/>
  <c r="U54" i="13"/>
  <c r="BZ54" i="13"/>
  <c r="BR54" i="13"/>
  <c r="BF54" i="13"/>
  <c r="AP54" i="13"/>
  <c r="AD54" i="13"/>
  <c r="BU54" i="13"/>
  <c r="BQ54" i="13"/>
  <c r="BI54" i="13"/>
  <c r="BA54" i="13"/>
  <c r="AW54" i="13"/>
  <c r="AO54" i="13"/>
  <c r="AG54" i="13"/>
  <c r="Y54" i="13"/>
  <c r="BB54" i="13"/>
  <c r="BM54" i="13"/>
  <c r="AS54" i="13"/>
  <c r="AC54" i="13"/>
  <c r="BX54" i="13"/>
  <c r="AA54" i="13"/>
  <c r="AQ54" i="13"/>
  <c r="BG54" i="13"/>
  <c r="BW54" i="13"/>
  <c r="AF54" i="13"/>
  <c r="AV54" i="13"/>
  <c r="BL54" i="13"/>
  <c r="BP54" i="13"/>
  <c r="AI54" i="13"/>
  <c r="AN54" i="13"/>
  <c r="W54" i="13"/>
  <c r="BC54" i="13"/>
  <c r="AB54" i="13"/>
  <c r="AE54" i="13"/>
  <c r="AU54" i="13"/>
  <c r="BK54" i="13"/>
  <c r="T54" i="13"/>
  <c r="AJ54" i="13"/>
  <c r="AZ54" i="13"/>
  <c r="AY54" i="13"/>
  <c r="X54" i="13"/>
  <c r="BD54" i="13"/>
  <c r="BT54" i="13"/>
  <c r="AM54" i="13"/>
  <c r="BS54" i="13"/>
  <c r="BH54" i="13"/>
  <c r="S54" i="13"/>
  <c r="BO54" i="13"/>
  <c r="AR54" i="13"/>
  <c r="BZ52" i="13"/>
  <c r="BR52" i="13"/>
  <c r="BN52" i="13"/>
  <c r="BF52" i="13"/>
  <c r="BB52" i="13"/>
  <c r="AT52" i="13"/>
  <c r="AP52" i="13"/>
  <c r="AH52" i="13"/>
  <c r="AD52" i="13"/>
  <c r="Z52" i="13"/>
  <c r="R52" i="13"/>
  <c r="N52" i="13"/>
  <c r="BY52" i="13"/>
  <c r="BQ52" i="13"/>
  <c r="BM52" i="13"/>
  <c r="BE52" i="13"/>
  <c r="BA52" i="13"/>
  <c r="BV52" i="13"/>
  <c r="BJ52" i="13"/>
  <c r="AX52" i="13"/>
  <c r="AL52" i="13"/>
  <c r="V52" i="13"/>
  <c r="J52" i="13"/>
  <c r="BU52" i="13"/>
  <c r="BI52" i="13"/>
  <c r="AO52" i="13"/>
  <c r="Y52" i="13"/>
  <c r="I52" i="13"/>
  <c r="AK52" i="13"/>
  <c r="U52" i="13"/>
  <c r="AW52" i="13"/>
  <c r="AG52" i="13"/>
  <c r="Q52" i="13"/>
  <c r="AS52" i="13"/>
  <c r="AC52" i="13"/>
  <c r="M52" i="13"/>
  <c r="BX52" i="13"/>
  <c r="K52" i="13"/>
  <c r="AE52" i="13"/>
  <c r="AU52" i="13"/>
  <c r="BK52" i="13"/>
  <c r="H52" i="13"/>
  <c r="X52" i="13"/>
  <c r="AN52" i="13"/>
  <c r="BD52" i="13"/>
  <c r="BT52" i="13"/>
  <c r="AV52" i="13"/>
  <c r="G52" i="13"/>
  <c r="T52" i="13"/>
  <c r="AJ52" i="13"/>
  <c r="AA52" i="13"/>
  <c r="O52" i="13"/>
  <c r="AI52" i="13"/>
  <c r="AY52" i="13"/>
  <c r="BO52" i="13"/>
  <c r="L52" i="13"/>
  <c r="AB52" i="13"/>
  <c r="AR52" i="13"/>
  <c r="BH52" i="13"/>
  <c r="BG52" i="13"/>
  <c r="BP52" i="13"/>
  <c r="BS52" i="13"/>
  <c r="S52" i="13"/>
  <c r="AM52" i="13"/>
  <c r="BC52" i="13"/>
  <c r="BW52" i="13"/>
  <c r="P52" i="13"/>
  <c r="AF52" i="13"/>
  <c r="BL52" i="13"/>
  <c r="W52" i="13"/>
  <c r="AQ52" i="13"/>
  <c r="AZ52" i="13"/>
  <c r="CE7" i="13"/>
  <c r="CE9" i="13"/>
  <c r="CE6" i="13"/>
  <c r="CE5" i="13"/>
  <c r="CB47" i="13" s="1"/>
  <c r="CE13" i="13"/>
  <c r="CE17" i="13"/>
  <c r="CE8" i="13"/>
  <c r="CA50" i="13" s="1"/>
  <c r="CA59" i="13" l="1"/>
  <c r="CB59" i="13"/>
  <c r="CB61" i="13" s="1"/>
  <c r="C47" i="13"/>
  <c r="CA47" i="13"/>
  <c r="BZ47" i="13"/>
  <c r="C51" i="13"/>
  <c r="CA51" i="13"/>
  <c r="C55" i="13"/>
  <c r="CA55" i="13"/>
  <c r="CA48" i="13"/>
  <c r="C49" i="13"/>
  <c r="CA49" i="13"/>
  <c r="C48" i="13"/>
  <c r="BZ59" i="13"/>
  <c r="BV59" i="13"/>
  <c r="BR59" i="13"/>
  <c r="BN59" i="13"/>
  <c r="BJ59" i="13"/>
  <c r="BF59" i="13"/>
  <c r="BB59" i="13"/>
  <c r="AX59" i="13"/>
  <c r="AT59" i="13"/>
  <c r="AP59" i="13"/>
  <c r="AL59" i="13"/>
  <c r="AH59" i="13"/>
  <c r="AD59" i="13"/>
  <c r="Z59" i="13"/>
  <c r="V59" i="13"/>
  <c r="R59" i="13"/>
  <c r="N59" i="13"/>
  <c r="J59" i="13"/>
  <c r="F59" i="13"/>
  <c r="BY59" i="13"/>
  <c r="BU59" i="13"/>
  <c r="BQ59" i="13"/>
  <c r="BM59" i="13"/>
  <c r="BI59" i="13"/>
  <c r="BE59" i="13"/>
  <c r="BA59" i="13"/>
  <c r="AW59" i="13"/>
  <c r="AS59" i="13"/>
  <c r="AO59" i="13"/>
  <c r="AK59" i="13"/>
  <c r="AG59" i="13"/>
  <c r="AC59" i="13"/>
  <c r="Y59" i="13"/>
  <c r="U59" i="13"/>
  <c r="Q59" i="13"/>
  <c r="M59" i="13"/>
  <c r="I59" i="13"/>
  <c r="E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  <c r="BW59" i="13"/>
  <c r="BS59" i="13"/>
  <c r="BO59" i="13"/>
  <c r="BK59" i="13"/>
  <c r="BG59" i="13"/>
  <c r="BC59" i="13"/>
  <c r="AY59" i="13"/>
  <c r="AU59" i="13"/>
  <c r="AQ59" i="13"/>
  <c r="AM59" i="13"/>
  <c r="AI59" i="13"/>
  <c r="AE59" i="13"/>
  <c r="AA59" i="13"/>
  <c r="W59" i="13"/>
  <c r="S59" i="13"/>
  <c r="O59" i="13"/>
  <c r="K59" i="13"/>
  <c r="G59" i="13"/>
  <c r="C59" i="13"/>
  <c r="BF55" i="13"/>
  <c r="BB55" i="13"/>
  <c r="AT55" i="13"/>
  <c r="AL55" i="13"/>
  <c r="AH55" i="13"/>
  <c r="Z55" i="13"/>
  <c r="V55" i="13"/>
  <c r="N55" i="13"/>
  <c r="J55" i="13"/>
  <c r="BU55" i="13"/>
  <c r="BI55" i="13"/>
  <c r="BA55" i="13"/>
  <c r="AW55" i="13"/>
  <c r="AK55" i="13"/>
  <c r="AC55" i="13"/>
  <c r="Q55" i="13"/>
  <c r="M55" i="13"/>
  <c r="E55" i="13"/>
  <c r="BP55" i="13"/>
  <c r="AZ55" i="13"/>
  <c r="AF55" i="13"/>
  <c r="P55" i="13"/>
  <c r="D55" i="13"/>
  <c r="BJ55" i="13"/>
  <c r="AX55" i="13"/>
  <c r="AP55" i="13"/>
  <c r="AD55" i="13"/>
  <c r="R55" i="13"/>
  <c r="F55" i="13"/>
  <c r="BY55" i="13"/>
  <c r="BM55" i="13"/>
  <c r="BE55" i="13"/>
  <c r="AS55" i="13"/>
  <c r="AG55" i="13"/>
  <c r="U55" i="13"/>
  <c r="I55" i="13"/>
  <c r="BT55" i="13"/>
  <c r="BD55" i="13"/>
  <c r="AR55" i="13"/>
  <c r="AJ55" i="13"/>
  <c r="X55" i="13"/>
  <c r="L55" i="13"/>
  <c r="BQ55" i="13"/>
  <c r="AO55" i="13"/>
  <c r="Y55" i="13"/>
  <c r="BX55" i="13"/>
  <c r="BL55" i="13"/>
  <c r="BH55" i="13"/>
  <c r="AV55" i="13"/>
  <c r="AN55" i="13"/>
  <c r="AB55" i="13"/>
  <c r="T55" i="13"/>
  <c r="H55" i="13"/>
  <c r="BW55" i="13"/>
  <c r="BV55" i="13"/>
  <c r="K55" i="13"/>
  <c r="AA55" i="13"/>
  <c r="AQ55" i="13"/>
  <c r="BG55" i="13"/>
  <c r="BR55" i="13"/>
  <c r="G55" i="13"/>
  <c r="BS55" i="13"/>
  <c r="BZ55" i="13"/>
  <c r="O55" i="13"/>
  <c r="AE55" i="13"/>
  <c r="AU55" i="13"/>
  <c r="BK55" i="13"/>
  <c r="BN55" i="13"/>
  <c r="AI55" i="13"/>
  <c r="AY55" i="13"/>
  <c r="BO55" i="13"/>
  <c r="AM55" i="13"/>
  <c r="S55" i="13"/>
  <c r="W55" i="13"/>
  <c r="BC55" i="13"/>
  <c r="BC51" i="13"/>
  <c r="O51" i="13"/>
  <c r="BK51" i="13"/>
  <c r="AE51" i="13"/>
  <c r="W51" i="13"/>
  <c r="AU51" i="13"/>
  <c r="BN51" i="13"/>
  <c r="AX51" i="13"/>
  <c r="AH51" i="13"/>
  <c r="R51" i="13"/>
  <c r="BY51" i="13"/>
  <c r="BI51" i="13"/>
  <c r="AS51" i="13"/>
  <c r="AC51" i="13"/>
  <c r="M51" i="13"/>
  <c r="BX51" i="13"/>
  <c r="AR51" i="13"/>
  <c r="L51" i="13"/>
  <c r="BO51" i="13"/>
  <c r="AI51" i="13"/>
  <c r="AV51" i="13"/>
  <c r="H51" i="13"/>
  <c r="BS51" i="13"/>
  <c r="BZ51" i="13"/>
  <c r="BJ51" i="13"/>
  <c r="AT51" i="13"/>
  <c r="AD51" i="13"/>
  <c r="N51" i="13"/>
  <c r="BU51" i="13"/>
  <c r="BE51" i="13"/>
  <c r="Y51" i="13"/>
  <c r="I51" i="13"/>
  <c r="BP51" i="13"/>
  <c r="AJ51" i="13"/>
  <c r="D51" i="13"/>
  <c r="BG51" i="13"/>
  <c r="AA51" i="13"/>
  <c r="BT51" i="13"/>
  <c r="AN51" i="13"/>
  <c r="BV51" i="13"/>
  <c r="BF51" i="13"/>
  <c r="AP51" i="13"/>
  <c r="Z51" i="13"/>
  <c r="J51" i="13"/>
  <c r="BQ51" i="13"/>
  <c r="BA51" i="13"/>
  <c r="AK51" i="13"/>
  <c r="U51" i="13"/>
  <c r="E51" i="13"/>
  <c r="BH51" i="13"/>
  <c r="AB51" i="13"/>
  <c r="X51" i="13"/>
  <c r="AY51" i="13"/>
  <c r="S51" i="13"/>
  <c r="BL51" i="13"/>
  <c r="AF51" i="13"/>
  <c r="G51" i="13"/>
  <c r="AO51" i="13"/>
  <c r="BB51" i="13"/>
  <c r="BM51" i="13"/>
  <c r="AQ51" i="13"/>
  <c r="AL51" i="13"/>
  <c r="AZ51" i="13"/>
  <c r="K51" i="13"/>
  <c r="AM51" i="13"/>
  <c r="V51" i="13"/>
  <c r="AG51" i="13"/>
  <c r="T51" i="13"/>
  <c r="BD51" i="13"/>
  <c r="BR51" i="13"/>
  <c r="F51" i="13"/>
  <c r="Q51" i="13"/>
  <c r="BW51" i="13"/>
  <c r="P51" i="13"/>
  <c r="AW51" i="13"/>
  <c r="D49" i="13"/>
  <c r="BX49" i="13"/>
  <c r="BP49" i="13"/>
  <c r="BH49" i="13"/>
  <c r="AZ49" i="13"/>
  <c r="AR49" i="13"/>
  <c r="AJ49" i="13"/>
  <c r="AB49" i="13"/>
  <c r="T49" i="13"/>
  <c r="L49" i="13"/>
  <c r="BG49" i="13"/>
  <c r="AA49" i="13"/>
  <c r="BO49" i="13"/>
  <c r="AY49" i="13"/>
  <c r="S49" i="13"/>
  <c r="BW49" i="13"/>
  <c r="AQ49" i="13"/>
  <c r="K49" i="13"/>
  <c r="AI49" i="13"/>
  <c r="O49" i="13"/>
  <c r="AU49" i="13"/>
  <c r="BZ49" i="13"/>
  <c r="BJ49" i="13"/>
  <c r="AT49" i="13"/>
  <c r="AD49" i="13"/>
  <c r="N49" i="13"/>
  <c r="BU49" i="13"/>
  <c r="BE49" i="13"/>
  <c r="AO49" i="13"/>
  <c r="Y49" i="13"/>
  <c r="I49" i="13"/>
  <c r="P49" i="13"/>
  <c r="AV49" i="13"/>
  <c r="W49" i="13"/>
  <c r="BC49" i="13"/>
  <c r="BV49" i="13"/>
  <c r="BF49" i="13"/>
  <c r="AP49" i="13"/>
  <c r="Z49" i="13"/>
  <c r="J49" i="13"/>
  <c r="BQ49" i="13"/>
  <c r="BA49" i="13"/>
  <c r="AK49" i="13"/>
  <c r="U49" i="13"/>
  <c r="E49" i="13"/>
  <c r="X49" i="13"/>
  <c r="BD49" i="13"/>
  <c r="BS49" i="13"/>
  <c r="AM49" i="13"/>
  <c r="BB49" i="13"/>
  <c r="V49" i="13"/>
  <c r="BM49" i="13"/>
  <c r="AG49" i="13"/>
  <c r="AF49" i="13"/>
  <c r="BK49" i="13"/>
  <c r="AX49" i="13"/>
  <c r="R49" i="13"/>
  <c r="BI49" i="13"/>
  <c r="AC49" i="13"/>
  <c r="AN49" i="13"/>
  <c r="G49" i="13"/>
  <c r="BR49" i="13"/>
  <c r="AL49" i="13"/>
  <c r="F49" i="13"/>
  <c r="AW49" i="13"/>
  <c r="Q49" i="13"/>
  <c r="BL49" i="13"/>
  <c r="AE49" i="13"/>
  <c r="BN49" i="13"/>
  <c r="AH49" i="13"/>
  <c r="BY49" i="13"/>
  <c r="AS49" i="13"/>
  <c r="H49" i="13"/>
  <c r="BT49" i="13"/>
  <c r="M49" i="13"/>
  <c r="AA47" i="13"/>
  <c r="K47" i="13"/>
  <c r="BA47" i="13"/>
  <c r="X47" i="13"/>
  <c r="BK47" i="13"/>
  <c r="AO47" i="13"/>
  <c r="W47" i="13"/>
  <c r="G47" i="13"/>
  <c r="AJ47" i="13"/>
  <c r="S47" i="13"/>
  <c r="BW47" i="13"/>
  <c r="BL47" i="13"/>
  <c r="AQ47" i="13"/>
  <c r="AF47" i="13"/>
  <c r="P47" i="13"/>
  <c r="H47" i="13"/>
  <c r="BU47" i="13"/>
  <c r="AZ47" i="13"/>
  <c r="AE47" i="13"/>
  <c r="O47" i="13"/>
  <c r="BP47" i="13"/>
  <c r="BN47" i="13"/>
  <c r="AX47" i="13"/>
  <c r="AH47" i="13"/>
  <c r="BI47" i="13"/>
  <c r="AN47" i="13"/>
  <c r="V47" i="13"/>
  <c r="F47" i="13"/>
  <c r="BH47" i="13"/>
  <c r="AM47" i="13"/>
  <c r="U47" i="13"/>
  <c r="E47" i="13"/>
  <c r="AB47" i="13"/>
  <c r="BQ47" i="13"/>
  <c r="BJ47" i="13"/>
  <c r="AT47" i="13"/>
  <c r="BY47" i="13"/>
  <c r="BD47" i="13"/>
  <c r="R47" i="13"/>
  <c r="BX47" i="13"/>
  <c r="BC47" i="13"/>
  <c r="AG47" i="13"/>
  <c r="Q47" i="13"/>
  <c r="D47" i="13"/>
  <c r="BE47" i="13"/>
  <c r="BV47" i="13"/>
  <c r="BF47" i="13"/>
  <c r="AP47" i="13"/>
  <c r="BT47" i="13"/>
  <c r="AY47" i="13"/>
  <c r="AD47" i="13"/>
  <c r="N47" i="13"/>
  <c r="BS47" i="13"/>
  <c r="AW47" i="13"/>
  <c r="AC47" i="13"/>
  <c r="M47" i="13"/>
  <c r="L47" i="13"/>
  <c r="AV47" i="13"/>
  <c r="AU47" i="13"/>
  <c r="AI47" i="13"/>
  <c r="AK47" i="13"/>
  <c r="AL47" i="13"/>
  <c r="J47" i="13"/>
  <c r="I47" i="13"/>
  <c r="BO47" i="13"/>
  <c r="BM47" i="13"/>
  <c r="T47" i="13"/>
  <c r="BR47" i="13"/>
  <c r="AS47" i="13"/>
  <c r="AR47" i="13"/>
  <c r="BG47" i="13"/>
  <c r="BB47" i="13"/>
  <c r="Z47" i="13"/>
  <c r="Y47" i="13"/>
  <c r="BX50" i="13"/>
  <c r="BP50" i="13"/>
  <c r="BH50" i="13"/>
  <c r="AZ50" i="13"/>
  <c r="AR50" i="13"/>
  <c r="AJ50" i="13"/>
  <c r="AB50" i="13"/>
  <c r="AY50" i="13"/>
  <c r="BW50" i="13"/>
  <c r="AQ50" i="13"/>
  <c r="BO50" i="13"/>
  <c r="AI50" i="13"/>
  <c r="BG50" i="13"/>
  <c r="AA50" i="13"/>
  <c r="BV50" i="13"/>
  <c r="BF50" i="13"/>
  <c r="AP50" i="13"/>
  <c r="Z50" i="13"/>
  <c r="BM50" i="13"/>
  <c r="AW50" i="13"/>
  <c r="AG50" i="13"/>
  <c r="W50" i="13"/>
  <c r="BC50" i="13"/>
  <c r="AV50" i="13"/>
  <c r="BR50" i="13"/>
  <c r="BB50" i="13"/>
  <c r="BY50" i="13"/>
  <c r="BI50" i="13"/>
  <c r="AS50" i="13"/>
  <c r="AC50" i="13"/>
  <c r="AE50" i="13"/>
  <c r="BK50" i="13"/>
  <c r="X50" i="13"/>
  <c r="BD50" i="13"/>
  <c r="BJ50" i="13"/>
  <c r="AH50" i="13"/>
  <c r="BE50" i="13"/>
  <c r="Y50" i="13"/>
  <c r="BS50" i="13"/>
  <c r="BT50" i="13"/>
  <c r="AX50" i="13"/>
  <c r="AD50" i="13"/>
  <c r="BA50" i="13"/>
  <c r="AF50" i="13"/>
  <c r="BZ50" i="13"/>
  <c r="AT50" i="13"/>
  <c r="BU50" i="13"/>
  <c r="AO50" i="13"/>
  <c r="AM50" i="13"/>
  <c r="AN50" i="13"/>
  <c r="BN50" i="13"/>
  <c r="AL50" i="13"/>
  <c r="BQ50" i="13"/>
  <c r="AU50" i="13"/>
  <c r="BL50" i="13"/>
  <c r="AK50" i="13"/>
  <c r="BT48" i="13"/>
  <c r="BL48" i="13"/>
  <c r="BE48" i="13"/>
  <c r="AZ48" i="13"/>
  <c r="BS48" i="13"/>
  <c r="AU48" i="13"/>
  <c r="AJ48" i="13"/>
  <c r="Y48" i="13"/>
  <c r="O48" i="13"/>
  <c r="D48" i="13"/>
  <c r="AO48" i="13"/>
  <c r="I48" i="13"/>
  <c r="AN48" i="13"/>
  <c r="S48" i="13"/>
  <c r="BK48" i="13"/>
  <c r="AS48" i="13"/>
  <c r="AI48" i="13"/>
  <c r="X48" i="13"/>
  <c r="M48" i="13"/>
  <c r="BD48" i="13"/>
  <c r="AE48" i="13"/>
  <c r="T48" i="13"/>
  <c r="AY48" i="13"/>
  <c r="AC48" i="13"/>
  <c r="H48" i="13"/>
  <c r="BR48" i="13"/>
  <c r="BB48" i="13"/>
  <c r="AL48" i="13"/>
  <c r="V48" i="13"/>
  <c r="F48" i="13"/>
  <c r="BM48" i="13"/>
  <c r="P48" i="13"/>
  <c r="AK48" i="13"/>
  <c r="BG48" i="13"/>
  <c r="Q48" i="13"/>
  <c r="AM48" i="13"/>
  <c r="BH48" i="13"/>
  <c r="BN48" i="13"/>
  <c r="AX48" i="13"/>
  <c r="AH48" i="13"/>
  <c r="R48" i="13"/>
  <c r="BY48" i="13"/>
  <c r="BI48" i="13"/>
  <c r="U48" i="13"/>
  <c r="BO48" i="13"/>
  <c r="W48" i="13"/>
  <c r="AR48" i="13"/>
  <c r="BP48" i="13"/>
  <c r="BZ48" i="13"/>
  <c r="BJ48" i="13"/>
  <c r="AT48" i="13"/>
  <c r="AD48" i="13"/>
  <c r="N48" i="13"/>
  <c r="BU48" i="13"/>
  <c r="E48" i="13"/>
  <c r="AA48" i="13"/>
  <c r="AQ48" i="13"/>
  <c r="BF48" i="13"/>
  <c r="BQ48" i="13"/>
  <c r="BA48" i="13"/>
  <c r="G48" i="13"/>
  <c r="AW48" i="13"/>
  <c r="AP48" i="13"/>
  <c r="K48" i="13"/>
  <c r="BW48" i="13"/>
  <c r="L48" i="13"/>
  <c r="Z48" i="13"/>
  <c r="AF48" i="13"/>
  <c r="AB48" i="13"/>
  <c r="BX48" i="13"/>
  <c r="BV48" i="13"/>
  <c r="J48" i="13"/>
  <c r="AV48" i="13"/>
  <c r="AG48" i="13"/>
  <c r="BC48" i="13"/>
  <c r="CA61" i="13" l="1"/>
  <c r="C61" i="13"/>
  <c r="Z61" i="13"/>
  <c r="AK61" i="13"/>
  <c r="H61" i="13"/>
  <c r="S61" i="13"/>
  <c r="AD61" i="13"/>
  <c r="BF61" i="13"/>
  <c r="N61" i="13"/>
  <c r="O61" i="13"/>
  <c r="K61" i="13"/>
  <c r="E61" i="13"/>
  <c r="F61" i="13"/>
  <c r="G61" i="13"/>
  <c r="BZ61" i="13"/>
  <c r="T61" i="13"/>
  <c r="J61" i="13"/>
  <c r="AU61" i="13"/>
  <c r="L61" i="13"/>
  <c r="AC61" i="13"/>
  <c r="BT61" i="13"/>
  <c r="Q61" i="13"/>
  <c r="R61" i="13"/>
  <c r="U61" i="13"/>
  <c r="P61" i="13"/>
  <c r="AN61" i="13"/>
  <c r="AH61" i="13"/>
  <c r="AZ61" i="13"/>
  <c r="AF61" i="13"/>
  <c r="AO61" i="13"/>
  <c r="BG61" i="13"/>
  <c r="AS61" i="13"/>
  <c r="BO61" i="13"/>
  <c r="BS61" i="13"/>
  <c r="BE61" i="13"/>
  <c r="BC61" i="13"/>
  <c r="BY61" i="13"/>
  <c r="BJ61" i="13"/>
  <c r="BQ61" i="13"/>
  <c r="AM61" i="13"/>
  <c r="BN61" i="13"/>
  <c r="BL61" i="13"/>
  <c r="X61" i="13"/>
  <c r="Y61" i="13"/>
  <c r="BB61" i="13"/>
  <c r="AR61" i="13"/>
  <c r="BR61" i="13"/>
  <c r="BM61" i="13"/>
  <c r="AY61" i="13"/>
  <c r="AP61" i="13"/>
  <c r="BV61" i="13"/>
  <c r="BX61" i="13"/>
  <c r="AT61" i="13"/>
  <c r="AB61" i="13"/>
  <c r="BH61" i="13"/>
  <c r="BI61" i="13"/>
  <c r="AX61" i="13"/>
  <c r="AE61" i="13"/>
  <c r="BW61" i="13"/>
  <c r="W61" i="13"/>
  <c r="BA61" i="13"/>
  <c r="AA61" i="13"/>
  <c r="I61" i="13"/>
  <c r="AL61" i="13"/>
  <c r="AI61" i="13"/>
  <c r="AV61" i="13"/>
  <c r="M61" i="13"/>
  <c r="AW61" i="13"/>
  <c r="D61" i="13"/>
  <c r="AG61" i="13"/>
  <c r="BD61" i="13"/>
  <c r="V61" i="13"/>
  <c r="BP61" i="13"/>
  <c r="BU61" i="13"/>
  <c r="AQ61" i="13"/>
  <c r="AJ61" i="13"/>
  <c r="BK61" i="13"/>
</calcChain>
</file>

<file path=xl/sharedStrings.xml><?xml version="1.0" encoding="utf-8"?>
<sst xmlns="http://schemas.openxmlformats.org/spreadsheetml/2006/main" count="428" uniqueCount="187">
  <si>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</si>
  <si>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</si>
  <si>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</si>
  <si>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</si>
  <si>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</si>
  <si>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</si>
  <si>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</si>
  <si>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</si>
  <si>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</si>
  <si>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</si>
  <si>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</si>
  <si>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</si>
  <si>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</si>
  <si>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</si>
  <si>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</si>
  <si>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</si>
  <si>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</si>
  <si>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</si>
  <si>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</si>
  <si>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</si>
  <si>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</si>
  <si>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</si>
  <si>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</si>
  <si>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</si>
  <si>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</si>
  <si>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</si>
  <si>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</si>
  <si>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</si>
  <si>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</si>
  <si>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</si>
  <si>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</si>
  <si>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</si>
  <si>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</si>
  <si>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</si>
  <si>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</si>
  <si>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</si>
  <si>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</si>
  <si>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</si>
  <si>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</si>
  <si>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</si>
  <si>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</si>
  <si>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</si>
  <si>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</si>
  <si>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</si>
  <si>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</si>
  <si>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</si>
  <si>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</si>
  <si>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</si>
  <si>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</si>
  <si>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</si>
  <si>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</si>
  <si>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</si>
  <si>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</si>
  <si>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</si>
  <si>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</si>
  <si>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</si>
  <si>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</si>
  <si>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</si>
  <si>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</si>
  <si>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</si>
  <si>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</si>
  <si>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</si>
  <si>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</si>
  <si>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</si>
  <si>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</si>
  <si>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</si>
  <si>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</si>
  <si>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</si>
  <si>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</si>
  <si>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</si>
  <si>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</si>
  <si>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</si>
  <si>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</si>
  <si>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</si>
  <si>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</si>
  <si>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</si>
  <si>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</si>
  <si>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</si>
  <si>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</si>
  <si>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</si>
  <si>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</si>
  <si>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</si>
  <si>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</si>
  <si>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</si>
  <si>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</si>
  <si>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</si>
  <si>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</si>
  <si>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</si>
  <si>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</si>
  <si>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</si>
  <si>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</si>
  <si>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</si>
  <si>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</si>
  <si>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</si>
  <si>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</si>
  <si>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</si>
  <si>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</si>
  <si>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</si>
  <si>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</si>
  <si>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http://appsso.eurostat.ec.europa.eu/nui/show.do?dataset=prc_hicp_manr&amp;lang=en</t>
  </si>
  <si>
    <t>https://www.csb.gov.lv/lv/statistika/statistikas-temas/socialie-procesi/darba-samaksa/tabulas/ds020c/stradajoso-menesa-videja-darba-samaksa-pa</t>
  </si>
  <si>
    <t>https://data1.csb.gov.lv/pxweb/lv/sociala/sociala__aiznemtdv__isterm/JVS020c.px/table/tableViewLayout1/?rxid=736e27d8-4d7b-471d-97b5-6ac2a8510eeb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</si>
  <si>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</si>
  <si>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</si>
  <si>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</si>
  <si>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</si>
  <si>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</si>
  <si>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</si>
  <si>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</si>
  <si>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</si>
  <si>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</si>
  <si>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</si>
  <si>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</si>
  <si>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</si>
  <si>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</si>
  <si>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</si>
  <si>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</si>
  <si>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</si>
  <si>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</si>
  <si>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</si>
  <si>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</si>
  <si>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</si>
  <si>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</si>
  <si>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</si>
  <si>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</si>
  <si>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</si>
  <si>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</si>
  <si>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</si>
  <si>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</si>
  <si>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</si>
  <si>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</si>
  <si>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</si>
  <si>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</si>
  <si>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</si>
  <si>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</si>
  <si>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</si>
  <si>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</si>
  <si>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</si>
  <si>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</si>
  <si>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</si>
  <si>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https://data1.csb.gov.lv/pxweb/lv/sociala/sociala__nodarb__nodarb__isterm/NB050c.px/?rxid=ff27ca5d-8a31-4fd4-abcb-83f666f3c6f4</t>
  </si>
  <si>
    <t>% of employed to the total population of the same age group</t>
  </si>
  <si>
    <t>https://data1.csb.gov.lv/pxweb/en/ekfin/ekfin__konjunkt__isterm/KR090m.px/?rxid=4926f411-d9bf-4388-8501-8888ed08ea2b</t>
  </si>
  <si>
    <t>Pieprasījums būvniecības nozarē</t>
  </si>
  <si>
    <t>Pieprasījums apstrādes rūpniecības nozarē</t>
  </si>
  <si>
    <t>Pieprasījums pakalpojumu nozarēs</t>
  </si>
  <si>
    <t>https://data1.csb.gov.lv/pxweb/en/ekfin/ekfin__konjunkt__isterm/KR050c.px/?rxid=4926f411-d9bf-4388-8501-8888ed08ea2b</t>
  </si>
  <si>
    <t>% of enterprises, quarter = 3 month average</t>
  </si>
  <si>
    <t>% of enterprises, 4 quarters = 4 times a year</t>
  </si>
  <si>
    <t>https://data1.csb.gov.lv/pxweb/en/ekfin/ekfin__konjunkt__isterm/KR120c.px/?rxid=4926f411-d9bf-4388-8501-8888ed08ea2b</t>
  </si>
  <si>
    <t>http://data1.csb.gov.lv/pxweb/lv/ekfin/ekfin__konjunkt__isterm/KR010m.px/?rxid=377d7f37-d756-4aed-8a3a-8dbe8a39c6ab</t>
  </si>
  <si>
    <t>https://data1.csb.gov.lv/pxweb/en/atirdz/atirdz__atirdz__isterm/AT020c.px/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</si>
  <si>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</si>
  <si>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</si>
  <si>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</si>
  <si>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</si>
  <si>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</si>
  <si>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http://data.csb.gov.lv/pxweb/en/ekfin/ekfin__PCI__isterm/PC070c.px/?rxid=6566fef6-07dc-4eff-a946-933dbfd593ce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</si>
  <si>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</si>
  <si>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</si>
  <si>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</si>
  <si>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</si>
  <si>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</si>
  <si>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</si>
  <si>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</si>
  <si>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Saliktais indekss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</si>
  <si>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</si>
  <si>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</si>
  <si>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</si>
  <si>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</si>
  <si>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</si>
  <si>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</si>
  <si>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</si>
  <si>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</si>
  <si>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</si>
  <si>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</si>
  <si>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</si>
  <si>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</si>
  <si>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</si>
  <si>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</si>
  <si>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https://data1.csb.gov.lv/pxweb/en/ekfin/ekfin__ikp__IKP__isterm/IK10_070c.px/table/tableViewLayout1/</t>
  </si>
  <si>
    <t>2019Q1</t>
  </si>
  <si>
    <t>http://appsso.eurostat.ec.europa.eu/nui/show.do?dataset=une_rt_q&amp;lang=ne</t>
  </si>
  <si>
    <t>Latvijas ekonomikas siltuma karte, 2000.-2019.gadiem</t>
  </si>
  <si>
    <t>Latvian economy cycle heatmap, 2000-2019</t>
  </si>
  <si>
    <t>2019Q2</t>
  </si>
  <si>
    <t>http://appsso.eurostat.ec.europa.eu/nui/submitViewTableAction.do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</si>
</sst>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;;;"/>
    <numFmt numFmtId="167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b/>
      <i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sz val="10"/>
      <color theme="8" tint="0.79998168889431442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0"/>
      <color rgb="FFFFB27D"/>
      <name val="Calibri"/>
      <family val="2"/>
      <scheme val="minor"/>
    </font>
    <font>
      <sz val="10"/>
      <color rgb="FFFEECE2"/>
      <name val="Calibri"/>
      <family val="2"/>
      <scheme val="minor"/>
    </font>
    <font>
      <sz val="10"/>
      <color rgb="FFFF944B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B27D"/>
        <bgColor indexed="64"/>
      </patternFill>
    </fill>
    <fill>
      <patternFill patternType="solid">
        <fgColor rgb="FFFEEC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3" borderId="0" xfId="0" applyFont="1" applyFill="1" applyAlignment="1">
      <alignment horizontal="center"/>
    </xf>
    <xf numFmtId="0" fontId="14" fillId="2" borderId="0" xfId="2" applyFill="1"/>
    <xf numFmtId="0" fontId="0" fillId="4" borderId="1" xfId="0" applyFill="1" applyBorder="1"/>
    <xf numFmtId="0" fontId="2" fillId="5" borderId="0" xfId="0" applyFont="1" applyFill="1"/>
    <xf numFmtId="0" fontId="14" fillId="5" borderId="0" xfId="2" applyFill="1"/>
    <xf numFmtId="0" fontId="0" fillId="2" borderId="0" xfId="0" applyFill="1"/>
    <xf numFmtId="0" fontId="3" fillId="2" borderId="0" xfId="0" applyFont="1" applyFill="1" applyBorder="1"/>
    <xf numFmtId="0" fontId="14" fillId="2" borderId="0" xfId="2" applyFill="1" applyBorder="1"/>
    <xf numFmtId="0" fontId="3" fillId="5" borderId="0" xfId="0" applyFont="1" applyFill="1"/>
    <xf numFmtId="0" fontId="3" fillId="5" borderId="0" xfId="0" applyFont="1" applyFill="1" applyBorder="1"/>
    <xf numFmtId="0" fontId="14" fillId="5" borderId="0" xfId="2" applyFill="1" applyAlignment="1">
      <alignment horizontal="left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" fontId="3" fillId="5" borderId="0" xfId="0" applyNumberFormat="1" applyFont="1" applyFill="1" applyAlignment="1">
      <alignment horizontal="center"/>
    </xf>
    <xf numFmtId="0" fontId="16" fillId="5" borderId="0" xfId="0" applyFont="1" applyFill="1"/>
    <xf numFmtId="0" fontId="7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3" fillId="5" borderId="2" xfId="0" applyFont="1" applyFill="1" applyBorder="1"/>
    <xf numFmtId="164" fontId="2" fillId="5" borderId="2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 applyBorder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8" fillId="5" borderId="0" xfId="0" applyFont="1" applyFill="1" applyBorder="1"/>
    <xf numFmtId="0" fontId="7" fillId="5" borderId="0" xfId="0" applyFont="1" applyFill="1" applyBorder="1"/>
    <xf numFmtId="0" fontId="17" fillId="3" borderId="0" xfId="0" applyFont="1" applyFill="1"/>
    <xf numFmtId="0" fontId="18" fillId="5" borderId="0" xfId="0" applyFont="1" applyFill="1"/>
    <xf numFmtId="0" fontId="18" fillId="5" borderId="0" xfId="0" applyFont="1" applyFill="1" applyBorder="1"/>
    <xf numFmtId="0" fontId="18" fillId="5" borderId="2" xfId="0" applyFont="1" applyFill="1" applyBorder="1"/>
    <xf numFmtId="0" fontId="18" fillId="5" borderId="0" xfId="0" applyFont="1" applyFill="1" applyAlignment="1">
      <alignment horizontal="center"/>
    </xf>
    <xf numFmtId="166" fontId="18" fillId="5" borderId="0" xfId="0" applyNumberFormat="1" applyFont="1" applyFill="1" applyAlignment="1">
      <alignment horizontal="center"/>
    </xf>
    <xf numFmtId="166" fontId="18" fillId="5" borderId="0" xfId="0" applyNumberFormat="1" applyFont="1" applyFill="1"/>
    <xf numFmtId="166" fontId="18" fillId="5" borderId="0" xfId="0" applyNumberFormat="1" applyFont="1" applyFill="1" applyBorder="1"/>
    <xf numFmtId="166" fontId="18" fillId="5" borderId="0" xfId="0" applyNumberFormat="1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center"/>
    </xf>
    <xf numFmtId="0" fontId="19" fillId="5" borderId="0" xfId="0" applyFont="1" applyFill="1"/>
    <xf numFmtId="164" fontId="2" fillId="5" borderId="0" xfId="0" applyNumberFormat="1" applyFont="1" applyFill="1"/>
    <xf numFmtId="167" fontId="2" fillId="5" borderId="0" xfId="0" applyNumberFormat="1" applyFont="1" applyFill="1" applyAlignment="1">
      <alignment horizontal="center"/>
    </xf>
    <xf numFmtId="0" fontId="1" fillId="0" borderId="0" xfId="1"/>
    <xf numFmtId="0" fontId="18" fillId="0" borderId="0" xfId="0" applyFont="1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8" fillId="5" borderId="0" xfId="0" applyNumberFormat="1" applyFont="1" applyFill="1" applyAlignment="1">
      <alignment horizontal="right"/>
    </xf>
    <xf numFmtId="1" fontId="18" fillId="0" borderId="0" xfId="0" applyNumberFormat="1" applyFont="1" applyAlignment="1">
      <alignment horizontal="right"/>
    </xf>
    <xf numFmtId="164" fontId="2" fillId="6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/>
    <xf numFmtId="0" fontId="20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1" fillId="7" borderId="0" xfId="0" applyFont="1" applyFill="1"/>
    <xf numFmtId="0" fontId="25" fillId="5" borderId="0" xfId="0" applyFont="1" applyFill="1"/>
    <xf numFmtId="0" fontId="24" fillId="5" borderId="0" xfId="0" applyFont="1" applyFill="1"/>
    <xf numFmtId="0" fontId="27" fillId="8" borderId="0" xfId="0" applyFont="1" applyFill="1"/>
    <xf numFmtId="0" fontId="28" fillId="8" borderId="0" xfId="0" applyFont="1" applyFill="1"/>
    <xf numFmtId="0" fontId="26" fillId="9" borderId="1" xfId="0" applyFont="1" applyFill="1" applyBorder="1"/>
    <xf numFmtId="1" fontId="2" fillId="5" borderId="0" xfId="0" applyNumberFormat="1" applyFont="1" applyFill="1" applyAlignment="1">
      <alignment horizontal="left"/>
    </xf>
    <xf numFmtId="1" fontId="18" fillId="5" borderId="0" xfId="0" applyNumberFormat="1" applyFont="1" applyFill="1" applyAlignment="1">
      <alignment horizontal="left"/>
    </xf>
  </cellXfs>
  <cellStyles count="3">
    <cellStyle name="Hyperlink" xfId="2" builtinId="8"/>
    <cellStyle name="Normaallaad 2" xfId="1"/>
    <cellStyle name="Normal" xfId="0" builtinId="0"/>
  </cellStyles>
  <dxfs count="0"/>
  <tableStyles count="0" defaultTableStyle="TableStyleMedium2" defaultPivotStyle="PivotStyleMedium9"/>
  <colors>
    <mruColors>
      <color rgb="FFFF944B"/>
      <color rgb="FFFFB27D"/>
      <color rgb="FFFEECE2"/>
      <color rgb="FFD96709"/>
      <color rgb="FFFF6600"/>
      <color rgb="FF00FF00"/>
      <color rgb="FFFFFFFF"/>
      <color rgb="FFD80A0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1.csb.gov.lv/pxweb/en/ekfin/ekfin__konjunkt__isterm/KR090m.px/?rxid=4926f411-d9bf-4388-8501-8888ed08ea2b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data1.csb.gov.lv/pxweb/en/ekfin/ekfin__ikp__IKP__isterm/IK10_070c.px/table/tableViewLayout1/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://appsso.eurostat.ec.europa.eu/nui/show.do?dataset=une_rt_q&amp;lang=ne" TargetMode="External"/><Relationship Id="rId20" Type="http://schemas.openxmlformats.org/officeDocument/2006/relationships/hyperlink" Target="https://data1.csb.gov.lv/pxweb/en/ekfin/ekfin__konjunkt__isterm/KR050c.px/?rxid=4926f411-d9bf-4388-8501-8888ed08ea2b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db.bank.lv/lb/Data.aspx?id=224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31"/>
  <sheetViews>
    <sheetView topLeftCell="C1" zoomScale="85" zoomScaleNormal="85" workbookViewId="0">
      <selection activeCell="E15" sqref="E15"/>
    </sheetView>
  </sheetViews>
  <sheetFormatPr defaultColWidth="0" defaultRowHeight="15" zeroHeight="1" x14ac:dyDescent="0.25"/>
  <cols>
    <col min="1" max="1" width="17.5703125" customWidth="1"/>
    <col min="2" max="2" width="20.140625" customWidth="1"/>
    <col min="3" max="3" width="79.5703125" customWidth="1"/>
    <col min="4" max="4" width="63.85546875" customWidth="1"/>
    <col min="5" max="5" width="33.42578125" customWidth="1"/>
    <col min="6" max="21" width="9.140625" customWidth="1"/>
    <col min="22" max="16384" width="9.140625" style="17" hidden="1"/>
  </cols>
  <sheetData>
    <row r="1" spans="1:21" x14ac:dyDescent="0.25">
      <c r="A1" s="9"/>
      <c r="B1" s="9"/>
      <c r="C1" s="9"/>
      <c r="D1" s="9"/>
      <c r="E1" s="9"/>
      <c r="F1" s="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.75" thickBot="1" x14ac:dyDescent="0.3">
      <c r="A2" s="3" t="s">
        <v>128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120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4" t="s">
        <v>122</v>
      </c>
      <c r="B3" s="4" t="s">
        <v>11</v>
      </c>
      <c r="C3" s="4" t="s">
        <v>25</v>
      </c>
      <c r="D3" s="5" t="s">
        <v>32</v>
      </c>
      <c r="E3" s="7" t="s">
        <v>98</v>
      </c>
      <c r="F3" s="4" t="s">
        <v>100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x14ac:dyDescent="0.25">
      <c r="A4" s="63" t="s">
        <v>123</v>
      </c>
      <c r="B4" s="9" t="s">
        <v>12</v>
      </c>
      <c r="C4" s="9" t="s">
        <v>26</v>
      </c>
      <c r="D4" s="9" t="s">
        <v>154</v>
      </c>
      <c r="E4" s="10" t="s">
        <v>0</v>
      </c>
      <c r="F4" s="10" t="s">
        <v>182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5">
      <c r="A5" s="4" t="s">
        <v>124</v>
      </c>
      <c r="B5" s="4" t="s">
        <v>13</v>
      </c>
      <c r="C5" s="4" t="s">
        <v>27</v>
      </c>
      <c r="D5" s="4" t="s">
        <v>141</v>
      </c>
      <c r="E5" s="7" t="s">
        <v>98</v>
      </c>
      <c r="F5" s="11" t="s">
        <v>140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9" t="s">
        <v>125</v>
      </c>
      <c r="B6" s="9" t="s">
        <v>14</v>
      </c>
      <c r="C6" s="14" t="s">
        <v>28</v>
      </c>
      <c r="D6" s="14" t="s">
        <v>137</v>
      </c>
      <c r="E6" s="10" t="s">
        <v>98</v>
      </c>
      <c r="F6" s="10" t="s">
        <v>101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4" t="s">
        <v>126</v>
      </c>
      <c r="B7" s="4" t="s">
        <v>15</v>
      </c>
      <c r="C7" s="4" t="s">
        <v>23</v>
      </c>
      <c r="D7" s="4" t="s">
        <v>30</v>
      </c>
      <c r="E7" s="7" t="s">
        <v>0</v>
      </c>
      <c r="F7" s="7" t="s">
        <v>186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5">
      <c r="A8" s="9" t="s">
        <v>143</v>
      </c>
      <c r="B8" s="9" t="s">
        <v>16</v>
      </c>
      <c r="C8" s="9" t="s">
        <v>20</v>
      </c>
      <c r="D8" s="9" t="s">
        <v>147</v>
      </c>
      <c r="E8" s="10" t="s">
        <v>98</v>
      </c>
      <c r="F8" s="10" t="s">
        <v>142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4" t="s">
        <v>144</v>
      </c>
      <c r="B9" s="4" t="s">
        <v>17</v>
      </c>
      <c r="C9" s="4" t="s">
        <v>21</v>
      </c>
      <c r="D9" s="4" t="s">
        <v>148</v>
      </c>
      <c r="E9" s="7" t="s">
        <v>98</v>
      </c>
      <c r="F9" s="7" t="s">
        <v>146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9" t="s">
        <v>145</v>
      </c>
      <c r="B10" s="9" t="s">
        <v>18</v>
      </c>
      <c r="C10" s="9" t="s">
        <v>22</v>
      </c>
      <c r="D10" s="9" t="s">
        <v>148</v>
      </c>
      <c r="E10" s="10" t="s">
        <v>98</v>
      </c>
      <c r="F10" s="9" t="s">
        <v>149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4" t="s">
        <v>127</v>
      </c>
      <c r="B11" s="4" t="s">
        <v>19</v>
      </c>
      <c r="C11" s="5" t="s">
        <v>29</v>
      </c>
      <c r="D11" s="5" t="s">
        <v>102</v>
      </c>
      <c r="E11" s="7" t="s">
        <v>98</v>
      </c>
      <c r="F11" s="11" t="s">
        <v>150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9" t="s">
        <v>164</v>
      </c>
      <c r="B12" s="9" t="s">
        <v>163</v>
      </c>
      <c r="C12" s="9" t="s">
        <v>159</v>
      </c>
      <c r="D12" s="14" t="s">
        <v>137</v>
      </c>
      <c r="E12" s="10" t="s">
        <v>155</v>
      </c>
      <c r="F12" s="10" t="s">
        <v>160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4" t="s">
        <v>130</v>
      </c>
      <c r="B13" s="12" t="s">
        <v>133</v>
      </c>
      <c r="C13" s="12" t="s">
        <v>152</v>
      </c>
      <c r="D13" s="12" t="s">
        <v>153</v>
      </c>
      <c r="E13" s="13" t="s">
        <v>98</v>
      </c>
      <c r="F13" s="4" t="s">
        <v>151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4"/>
      <c r="B14" s="12"/>
      <c r="C14" s="12"/>
      <c r="D14" s="12"/>
      <c r="E14" s="13"/>
      <c r="F14" s="7" t="s">
        <v>180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9" t="s">
        <v>131</v>
      </c>
      <c r="B15" s="9" t="s">
        <v>134</v>
      </c>
      <c r="C15" s="14" t="s">
        <v>136</v>
      </c>
      <c r="D15" s="15" t="s">
        <v>153</v>
      </c>
      <c r="E15" s="16" t="s">
        <v>155</v>
      </c>
      <c r="F15" s="9" t="s">
        <v>156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4" t="s">
        <v>121</v>
      </c>
      <c r="B16" s="4" t="s">
        <v>10</v>
      </c>
      <c r="C16" s="4" t="s">
        <v>24</v>
      </c>
      <c r="D16" s="5" t="s">
        <v>31</v>
      </c>
      <c r="E16" s="7" t="s">
        <v>0</v>
      </c>
      <c r="F16" s="4" t="s">
        <v>99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9" t="s">
        <v>132</v>
      </c>
      <c r="B17" s="9" t="s">
        <v>135</v>
      </c>
      <c r="C17" s="9" t="s">
        <v>135</v>
      </c>
      <c r="D17" s="14" t="s">
        <v>32</v>
      </c>
      <c r="E17" s="10" t="s">
        <v>98</v>
      </c>
      <c r="F17" s="9" t="s">
        <v>157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23" spans="1:21" hidden="1" x14ac:dyDescent="0.25"/>
    <row r="24" spans="1:21" hidden="1" x14ac:dyDescent="0.25"/>
    <row r="25" spans="1:21" hidden="1" x14ac:dyDescent="0.25"/>
    <row r="26" spans="1:21" hidden="1" x14ac:dyDescent="0.25"/>
    <row r="27" spans="1:21" hidden="1" x14ac:dyDescent="0.25"/>
    <row r="28" spans="1:21" hidden="1" x14ac:dyDescent="0.25"/>
    <row r="29" spans="1:21" hidden="1" x14ac:dyDescent="0.25"/>
    <row r="30" spans="1:21" hidden="1" x14ac:dyDescent="0.25">
      <c r="C30" s="1"/>
    </row>
    <row r="31" spans="1:21" hidden="1" x14ac:dyDescent="0.25"/>
  </sheetData>
  <hyperlinks>
    <hyperlink ref="E3" r:id="rId1"/>
    <hyperlink ref="E6" r:id="rId2"/>
    <hyperlink ref="E11" r:id="rId3"/>
    <hyperlink ref="E7" r:id="rId4"/>
    <hyperlink ref="E8" r:id="rId5"/>
    <hyperlink ref="E9" r:id="rId6"/>
    <hyperlink ref="E10" r:id="rId7"/>
    <hyperlink ref="E4" r:id="rId8"/>
    <hyperlink ref="E16" r:id="rId9"/>
    <hyperlink ref="E5" r:id="rId10"/>
    <hyperlink ref="E13" r:id="rId11"/>
    <hyperlink ref="E15" r:id="rId12"/>
    <hyperlink ref="E17" r:id="rId13"/>
    <hyperlink ref="E12" r:id="rId14"/>
    <hyperlink ref="F6" r:id="rId15"/>
    <hyperlink ref="F4" r:id="rId16"/>
    <hyperlink ref="F14" r:id="rId17"/>
    <hyperlink ref="F8" r:id="rId18"/>
    <hyperlink ref="F12" r:id="rId19"/>
    <hyperlink ref="F9" r:id="rId20"/>
  </hyperlinks>
  <pageMargins left="0.7" right="0.7" top="0.75" bottom="0.75" header="0.3" footer="0.3"/>
  <pageSetup paperSize="9" scale="3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CM118"/>
  <sheetViews>
    <sheetView showGridLines="0" zoomScale="80" zoomScaleNormal="80" workbookViewId="0">
      <pane xSplit="2" topLeftCell="BJ1" activePane="topRight" state="frozen"/>
      <selection pane="topRight" activeCell="CE40" sqref="CE40"/>
    </sheetView>
  </sheetViews>
  <sheetFormatPr defaultColWidth="0" defaultRowHeight="14.25" zeroHeight="1" x14ac:dyDescent="0.25"/>
  <cols>
    <col min="1" max="1" width="9.140625" style="9" customWidth="1"/>
    <col min="2" max="2" width="22.28515625" style="9" customWidth="1"/>
    <col min="3" max="30" width="11.7109375" style="9" customWidth="1"/>
    <col min="31" max="31" width="11.85546875" style="9" bestFit="1" customWidth="1"/>
    <col min="32" max="57" width="10.5703125" style="9" bestFit="1" customWidth="1"/>
    <col min="58" max="58" width="10.7109375" style="9" customWidth="1"/>
    <col min="59" max="59" width="10.85546875" style="9" bestFit="1" customWidth="1"/>
    <col min="60" max="73" width="10.5703125" style="9" bestFit="1" customWidth="1"/>
    <col min="74" max="75" width="9.28515625" style="9" customWidth="1"/>
    <col min="76" max="76" width="10.7109375" style="9" customWidth="1"/>
    <col min="77" max="77" width="10.5703125" style="9" bestFit="1" customWidth="1"/>
    <col min="78" max="78" width="11.140625" style="9" customWidth="1"/>
    <col min="79" max="79" width="11.42578125" style="9" customWidth="1"/>
    <col min="80" max="80" width="12.140625" style="9" customWidth="1"/>
    <col min="81" max="81" width="9.140625" style="9" customWidth="1"/>
    <col min="82" max="82" width="10.7109375" style="9" bestFit="1" customWidth="1"/>
    <col min="83" max="87" width="9.140625" style="9" customWidth="1"/>
    <col min="88" max="16384" width="9.140625" style="9" hidden="1"/>
  </cols>
  <sheetData>
    <row r="1" spans="2:85" x14ac:dyDescent="0.25"/>
    <row r="2" spans="2:85" x14ac:dyDescent="0.25">
      <c r="CC2" s="18"/>
      <c r="CD2" s="19"/>
    </row>
    <row r="3" spans="2:85" x14ac:dyDescent="0.25">
      <c r="B3" s="20" t="s">
        <v>94</v>
      </c>
      <c r="CC3" s="20" t="s">
        <v>95</v>
      </c>
    </row>
    <row r="4" spans="2:85" x14ac:dyDescent="0.25">
      <c r="B4" s="9" t="s">
        <v>9</v>
      </c>
      <c r="C4" s="2" t="s">
        <v>104</v>
      </c>
      <c r="D4" s="2" t="s">
        <v>105</v>
      </c>
      <c r="E4" s="2" t="s">
        <v>106</v>
      </c>
      <c r="F4" s="2" t="s">
        <v>107</v>
      </c>
      <c r="G4" s="2" t="s">
        <v>108</v>
      </c>
      <c r="H4" s="2" t="s">
        <v>109</v>
      </c>
      <c r="I4" s="2" t="s">
        <v>110</v>
      </c>
      <c r="J4" s="2" t="s">
        <v>111</v>
      </c>
      <c r="K4" s="2" t="s">
        <v>112</v>
      </c>
      <c r="L4" s="2" t="s">
        <v>113</v>
      </c>
      <c r="M4" s="2" t="s">
        <v>114</v>
      </c>
      <c r="N4" s="2" t="s">
        <v>115</v>
      </c>
      <c r="O4" s="2" t="s">
        <v>116</v>
      </c>
      <c r="P4" s="2" t="s">
        <v>117</v>
      </c>
      <c r="Q4" s="2" t="s">
        <v>118</v>
      </c>
      <c r="R4" s="2" t="s">
        <v>119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103</v>
      </c>
      <c r="BY4" s="2" t="s">
        <v>138</v>
      </c>
      <c r="BZ4" s="2" t="s">
        <v>139</v>
      </c>
      <c r="CA4" s="2" t="s">
        <v>181</v>
      </c>
      <c r="CB4" s="65" t="s">
        <v>185</v>
      </c>
      <c r="CC4" s="6" t="s">
        <v>90</v>
      </c>
      <c r="CD4" s="6" t="s">
        <v>91</v>
      </c>
      <c r="CE4" s="6" t="s">
        <v>92</v>
      </c>
      <c r="CF4" s="6" t="s">
        <v>129</v>
      </c>
      <c r="CG4" s="50" t="s">
        <v>162</v>
      </c>
    </row>
    <row r="5" spans="2:85" x14ac:dyDescent="0.25">
      <c r="B5" s="14" t="s">
        <v>11</v>
      </c>
      <c r="C5" s="21">
        <v>6.9000000000000057</v>
      </c>
      <c r="D5" s="21">
        <v>5.9000000000000057</v>
      </c>
      <c r="E5" s="21">
        <v>5.5999999999999943</v>
      </c>
      <c r="F5" s="21">
        <v>5.9000000000000057</v>
      </c>
      <c r="G5" s="21">
        <v>4.9000000000000057</v>
      </c>
      <c r="H5" s="21">
        <v>4.5999999999999943</v>
      </c>
      <c r="I5" s="21">
        <v>8.0999999999999943</v>
      </c>
      <c r="J5" s="21">
        <v>7.7000000000000028</v>
      </c>
      <c r="K5" s="21">
        <v>8.4000000000000057</v>
      </c>
      <c r="L5" s="21">
        <v>9.5999999999999943</v>
      </c>
      <c r="M5" s="21">
        <v>7</v>
      </c>
      <c r="N5" s="21">
        <v>9.7000000000000028</v>
      </c>
      <c r="O5" s="21">
        <v>9.9000000000000057</v>
      </c>
      <c r="P5" s="21">
        <v>12</v>
      </c>
      <c r="Q5" s="21">
        <v>12.200000000000003</v>
      </c>
      <c r="R5" s="21">
        <v>11.299999999999997</v>
      </c>
      <c r="S5" s="21">
        <v>10</v>
      </c>
      <c r="T5" s="21">
        <v>8.4000000000000057</v>
      </c>
      <c r="U5" s="21">
        <v>8.0999999999999943</v>
      </c>
      <c r="V5" s="21">
        <v>11.799999999999997</v>
      </c>
      <c r="W5" s="21">
        <v>15.799999999999997</v>
      </c>
      <c r="X5" s="21">
        <v>15.5</v>
      </c>
      <c r="Y5" s="21">
        <v>17.5</v>
      </c>
      <c r="Z5" s="21">
        <v>16.900000000000006</v>
      </c>
      <c r="AA5" s="21">
        <v>19.200000000000003</v>
      </c>
      <c r="AB5" s="21">
        <v>21.5</v>
      </c>
      <c r="AC5" s="21">
        <v>22.5</v>
      </c>
      <c r="AD5" s="21">
        <v>27.900000000000006</v>
      </c>
      <c r="AE5" s="22">
        <v>31.5</v>
      </c>
      <c r="AF5" s="22">
        <v>32.400000000000006</v>
      </c>
      <c r="AG5" s="22">
        <v>32.900000000000006</v>
      </c>
      <c r="AH5" s="22">
        <v>29.800000000000011</v>
      </c>
      <c r="AI5" s="22">
        <v>28.099999999999994</v>
      </c>
      <c r="AJ5" s="22">
        <v>23.799999999999997</v>
      </c>
      <c r="AK5" s="22">
        <v>20.5</v>
      </c>
      <c r="AL5" s="22">
        <v>12.099999999999994</v>
      </c>
      <c r="AM5" s="22">
        <v>3.7000000000000028</v>
      </c>
      <c r="AN5" s="22">
        <v>-0.70000000000000284</v>
      </c>
      <c r="AO5" s="22">
        <v>-6.4000000000000057</v>
      </c>
      <c r="AP5" s="22">
        <v>-12.099999999999994</v>
      </c>
      <c r="AQ5" s="22">
        <v>-8.2000000000000028</v>
      </c>
      <c r="AR5" s="22">
        <v>-6.2999999999999972</v>
      </c>
      <c r="AS5" s="22">
        <v>-1.7999999999999972</v>
      </c>
      <c r="AT5" s="22">
        <v>3.4000000000000057</v>
      </c>
      <c r="AU5" s="22">
        <v>4.2999999999999972</v>
      </c>
      <c r="AV5" s="22">
        <v>4.4000000000000057</v>
      </c>
      <c r="AW5" s="22">
        <v>4.2999999999999972</v>
      </c>
      <c r="AX5" s="22">
        <v>4.5</v>
      </c>
      <c r="AY5" s="22">
        <v>3.5999999999999943</v>
      </c>
      <c r="AZ5" s="22">
        <v>3.7999999999999972</v>
      </c>
      <c r="BA5" s="22">
        <v>3.5</v>
      </c>
      <c r="BB5" s="22">
        <v>4</v>
      </c>
      <c r="BC5" s="22">
        <v>3.7999999999999972</v>
      </c>
      <c r="BD5" s="22">
        <v>4.5999999999999943</v>
      </c>
      <c r="BE5" s="22">
        <v>5.0999999999999943</v>
      </c>
      <c r="BF5" s="22">
        <v>4.7999999999999972</v>
      </c>
      <c r="BG5" s="22">
        <v>7.4000000000000057</v>
      </c>
      <c r="BH5" s="22">
        <v>6.5</v>
      </c>
      <c r="BI5" s="22">
        <v>7</v>
      </c>
      <c r="BJ5" s="22">
        <v>6.5999999999999943</v>
      </c>
      <c r="BK5" s="22">
        <v>6.2000000000000028</v>
      </c>
      <c r="BL5" s="22">
        <v>6.4000000000000057</v>
      </c>
      <c r="BM5" s="22">
        <v>7.2999999999999972</v>
      </c>
      <c r="BN5" s="22">
        <v>7.4000000000000057</v>
      </c>
      <c r="BO5" s="22">
        <v>5.2000000000000028</v>
      </c>
      <c r="BP5" s="22">
        <v>5.0999999999999943</v>
      </c>
      <c r="BQ5" s="22">
        <v>3.7999999999999972</v>
      </c>
      <c r="BR5" s="22">
        <v>5.9000000000000057</v>
      </c>
      <c r="BS5" s="22">
        <v>7</v>
      </c>
      <c r="BT5" s="22">
        <v>8.5999999999999943</v>
      </c>
      <c r="BU5" s="22">
        <v>8.2999999999999972</v>
      </c>
      <c r="BV5" s="22">
        <v>7.5</v>
      </c>
      <c r="BW5" s="22">
        <v>8.7000000000000028</v>
      </c>
      <c r="BX5" s="22">
        <v>8.4000000000000057</v>
      </c>
      <c r="BY5" s="21">
        <v>8.0999999999999943</v>
      </c>
      <c r="BZ5" s="23">
        <v>8.2999999999999972</v>
      </c>
      <c r="CA5" s="9">
        <v>7.8</v>
      </c>
      <c r="CB5" s="65">
        <v>7.8</v>
      </c>
      <c r="CC5" s="21">
        <f>AVERAGE(C5:CA5)</f>
        <v>9.1649350649350616</v>
      </c>
      <c r="CD5" s="21">
        <f>SUM(C25:BZ25)/(CF5-1)</f>
        <v>75.201458142127777</v>
      </c>
      <c r="CE5" s="21">
        <f t="shared" ref="CE5:CE9" si="0">SQRT(CD5)</f>
        <v>8.6718774289151348</v>
      </c>
      <c r="CF5" s="24">
        <v>78</v>
      </c>
      <c r="CG5" s="69">
        <v>1</v>
      </c>
    </row>
    <row r="6" spans="2:85" ht="15" x14ac:dyDescent="0.25">
      <c r="B6" s="14" t="s">
        <v>12</v>
      </c>
      <c r="C6" s="24">
        <v>14.3</v>
      </c>
      <c r="D6" s="24">
        <v>14.4</v>
      </c>
      <c r="E6" s="24">
        <v>14.4</v>
      </c>
      <c r="F6" s="24">
        <v>14.4</v>
      </c>
      <c r="G6" s="24">
        <v>13.8</v>
      </c>
      <c r="H6" s="24">
        <v>13.1</v>
      </c>
      <c r="I6" s="24">
        <v>13.1</v>
      </c>
      <c r="J6" s="24">
        <v>13.8</v>
      </c>
      <c r="K6" s="21">
        <v>12.6</v>
      </c>
      <c r="L6" s="21">
        <v>13.6</v>
      </c>
      <c r="M6" s="21">
        <v>11.5</v>
      </c>
      <c r="N6" s="21">
        <v>12.3</v>
      </c>
      <c r="O6" s="21">
        <v>11.3</v>
      </c>
      <c r="P6" s="21">
        <v>11.8</v>
      </c>
      <c r="Q6" s="21">
        <v>12.4</v>
      </c>
      <c r="R6" s="21">
        <v>11.1</v>
      </c>
      <c r="S6" s="21">
        <v>11.8</v>
      </c>
      <c r="T6" s="21">
        <v>11.4</v>
      </c>
      <c r="U6" s="21">
        <v>11.8</v>
      </c>
      <c r="V6" s="21">
        <v>12</v>
      </c>
      <c r="W6" s="21">
        <v>11</v>
      </c>
      <c r="X6" s="21">
        <v>10.1</v>
      </c>
      <c r="Y6" s="21">
        <v>10</v>
      </c>
      <c r="Z6" s="21">
        <v>8.9</v>
      </c>
      <c r="AA6" s="21">
        <v>8.1</v>
      </c>
      <c r="AB6" s="21">
        <v>6.9</v>
      </c>
      <c r="AC6" s="21">
        <v>6.4</v>
      </c>
      <c r="AD6" s="21">
        <v>6.6</v>
      </c>
      <c r="AE6" s="22">
        <v>6.7</v>
      </c>
      <c r="AF6" s="22">
        <v>6.1</v>
      </c>
      <c r="AG6" s="22">
        <v>5.9</v>
      </c>
      <c r="AH6" s="22">
        <v>5.5</v>
      </c>
      <c r="AI6" s="22">
        <v>6.3</v>
      </c>
      <c r="AJ6" s="22">
        <v>6.5</v>
      </c>
      <c r="AK6" s="22">
        <v>7.7</v>
      </c>
      <c r="AL6" s="22">
        <v>10.5</v>
      </c>
      <c r="AM6" s="22">
        <v>13.6</v>
      </c>
      <c r="AN6" s="22">
        <v>17.100000000000001</v>
      </c>
      <c r="AO6" s="22">
        <v>19.399999999999999</v>
      </c>
      <c r="AP6" s="22">
        <v>20.3</v>
      </c>
      <c r="AQ6" s="22">
        <v>20.399999999999999</v>
      </c>
      <c r="AR6" s="22">
        <v>20.3</v>
      </c>
      <c r="AS6" s="22">
        <v>19.100000000000001</v>
      </c>
      <c r="AT6" s="22">
        <v>18.100000000000001</v>
      </c>
      <c r="AU6" s="22">
        <v>16.899999999999999</v>
      </c>
      <c r="AV6" s="22">
        <v>17</v>
      </c>
      <c r="AW6" s="22">
        <v>15.5</v>
      </c>
      <c r="AX6" s="22">
        <v>15.3</v>
      </c>
      <c r="AY6" s="22">
        <v>15.7</v>
      </c>
      <c r="AZ6" s="22">
        <v>16.2</v>
      </c>
      <c r="BA6" s="22">
        <v>14</v>
      </c>
      <c r="BB6" s="22">
        <v>14.2</v>
      </c>
      <c r="BC6" s="22">
        <v>12.5</v>
      </c>
      <c r="BD6" s="22">
        <v>11.4</v>
      </c>
      <c r="BE6" s="22">
        <v>11.9</v>
      </c>
      <c r="BF6" s="22">
        <v>11.5</v>
      </c>
      <c r="BG6" s="22">
        <v>11.4</v>
      </c>
      <c r="BH6" s="22">
        <v>10.7</v>
      </c>
      <c r="BI6" s="22">
        <v>10.8</v>
      </c>
      <c r="BJ6" s="22">
        <v>10.4</v>
      </c>
      <c r="BK6" s="22">
        <v>9.8000000000000007</v>
      </c>
      <c r="BL6" s="22">
        <v>9.8000000000000007</v>
      </c>
      <c r="BM6" s="22">
        <v>9.9</v>
      </c>
      <c r="BN6" s="22">
        <v>10</v>
      </c>
      <c r="BO6" s="22">
        <v>9.9</v>
      </c>
      <c r="BP6" s="22">
        <v>9.6</v>
      </c>
      <c r="BQ6" s="22">
        <v>9.8000000000000007</v>
      </c>
      <c r="BR6" s="22">
        <v>9.4</v>
      </c>
      <c r="BS6" s="22">
        <v>9</v>
      </c>
      <c r="BT6" s="22">
        <v>8.9</v>
      </c>
      <c r="BU6" s="22">
        <v>8.6999999999999993</v>
      </c>
      <c r="BV6" s="22">
        <v>8.1999999999999993</v>
      </c>
      <c r="BW6" s="22">
        <v>7.8</v>
      </c>
      <c r="BX6" s="22">
        <v>7.7</v>
      </c>
      <c r="BY6" s="21">
        <v>7.1</v>
      </c>
      <c r="BZ6" s="25">
        <v>7</v>
      </c>
      <c r="CA6" s="1">
        <v>6.6</v>
      </c>
      <c r="CB6" s="66">
        <v>6.4</v>
      </c>
      <c r="CC6" s="67">
        <f>AVERAGE(C6:CA6)</f>
        <v>11.571428571428571</v>
      </c>
      <c r="CD6" s="67">
        <f>SUM(C26:BZ26)/(CF6-1)</f>
        <v>13.509636893718522</v>
      </c>
      <c r="CE6" s="67">
        <f t="shared" si="0"/>
        <v>3.6755457953504704</v>
      </c>
      <c r="CF6" s="68">
        <v>78</v>
      </c>
      <c r="CG6" s="70">
        <v>-1</v>
      </c>
    </row>
    <row r="7" spans="2:85" x14ac:dyDescent="0.25">
      <c r="B7" s="14" t="s">
        <v>13</v>
      </c>
      <c r="C7" s="24">
        <v>51.4</v>
      </c>
      <c r="D7" s="24">
        <v>51.4</v>
      </c>
      <c r="E7" s="24">
        <v>51.4</v>
      </c>
      <c r="F7" s="24">
        <v>51.4</v>
      </c>
      <c r="G7" s="24">
        <v>52.1</v>
      </c>
      <c r="H7" s="24">
        <v>52.1</v>
      </c>
      <c r="I7" s="24">
        <v>52.3</v>
      </c>
      <c r="J7" s="24">
        <v>52.3</v>
      </c>
      <c r="K7" s="21">
        <v>52</v>
      </c>
      <c r="L7" s="21">
        <v>53.6</v>
      </c>
      <c r="M7" s="21">
        <v>55.1</v>
      </c>
      <c r="N7" s="21">
        <v>54.7</v>
      </c>
      <c r="O7" s="21">
        <v>53.9</v>
      </c>
      <c r="P7" s="21">
        <v>54.1</v>
      </c>
      <c r="Q7" s="21">
        <v>55.7</v>
      </c>
      <c r="R7" s="21">
        <v>54.3</v>
      </c>
      <c r="S7" s="21">
        <v>54.4</v>
      </c>
      <c r="T7" s="21">
        <v>54.7</v>
      </c>
      <c r="U7" s="21">
        <v>55.4</v>
      </c>
      <c r="V7" s="21">
        <v>55.1</v>
      </c>
      <c r="W7" s="21">
        <v>54.3</v>
      </c>
      <c r="X7" s="21">
        <v>55.8</v>
      </c>
      <c r="Y7" s="21">
        <v>56.4</v>
      </c>
      <c r="Z7" s="21">
        <v>57</v>
      </c>
      <c r="AA7" s="21">
        <v>57.7</v>
      </c>
      <c r="AB7" s="21">
        <v>59.2</v>
      </c>
      <c r="AC7" s="21">
        <v>61.6</v>
      </c>
      <c r="AD7" s="21">
        <v>60.1</v>
      </c>
      <c r="AE7" s="22">
        <v>59.4</v>
      </c>
      <c r="AF7" s="22">
        <v>61.2</v>
      </c>
      <c r="AG7" s="22">
        <v>63</v>
      </c>
      <c r="AH7" s="22">
        <v>63</v>
      </c>
      <c r="AI7" s="22">
        <v>62.3</v>
      </c>
      <c r="AJ7" s="22">
        <v>63.1</v>
      </c>
      <c r="AK7" s="22">
        <v>62.4</v>
      </c>
      <c r="AL7" s="22">
        <v>60.1</v>
      </c>
      <c r="AM7" s="22">
        <v>57.8</v>
      </c>
      <c r="AN7" s="22">
        <v>55.2</v>
      </c>
      <c r="AO7" s="22">
        <v>52.5</v>
      </c>
      <c r="AP7" s="22">
        <v>51.5</v>
      </c>
      <c r="AQ7" s="22">
        <v>50.8</v>
      </c>
      <c r="AR7" s="22">
        <v>51.5</v>
      </c>
      <c r="AS7" s="22">
        <v>53.1</v>
      </c>
      <c r="AT7" s="22">
        <v>52.7</v>
      </c>
      <c r="AU7" s="22">
        <v>52.4</v>
      </c>
      <c r="AV7" s="22">
        <v>53.8</v>
      </c>
      <c r="AW7" s="22">
        <v>54.9</v>
      </c>
      <c r="AX7" s="22">
        <v>55</v>
      </c>
      <c r="AY7" s="22">
        <v>54.4</v>
      </c>
      <c r="AZ7" s="22">
        <v>55.6</v>
      </c>
      <c r="BA7" s="22">
        <v>57.4</v>
      </c>
      <c r="BB7" s="22">
        <v>57.2</v>
      </c>
      <c r="BC7" s="22">
        <v>57.3</v>
      </c>
      <c r="BD7" s="22">
        <v>57.9</v>
      </c>
      <c r="BE7" s="22">
        <v>59</v>
      </c>
      <c r="BF7" s="22">
        <v>58.6</v>
      </c>
      <c r="BG7" s="22">
        <v>58.6</v>
      </c>
      <c r="BH7" s="22">
        <v>59.3</v>
      </c>
      <c r="BI7" s="22">
        <v>59.3</v>
      </c>
      <c r="BJ7" s="22">
        <v>59.3</v>
      </c>
      <c r="BK7" s="22">
        <v>59.7</v>
      </c>
      <c r="BL7" s="22">
        <v>60.9</v>
      </c>
      <c r="BM7" s="22">
        <v>61.4</v>
      </c>
      <c r="BN7" s="22">
        <v>61.4</v>
      </c>
      <c r="BO7" s="22">
        <v>61</v>
      </c>
      <c r="BP7" s="22">
        <v>61.8</v>
      </c>
      <c r="BQ7" s="22">
        <v>61.8</v>
      </c>
      <c r="BR7" s="22">
        <v>61.7</v>
      </c>
      <c r="BS7" s="22">
        <v>61.6</v>
      </c>
      <c r="BT7" s="22">
        <v>62.6</v>
      </c>
      <c r="BU7" s="22">
        <v>63.6</v>
      </c>
      <c r="BV7" s="22">
        <v>63.7</v>
      </c>
      <c r="BW7" s="22">
        <v>63.5</v>
      </c>
      <c r="BX7" s="22">
        <v>64.400000000000006</v>
      </c>
      <c r="BY7" s="21">
        <v>65.3</v>
      </c>
      <c r="BZ7" s="23">
        <v>64.7</v>
      </c>
      <c r="CA7" s="9">
        <v>64.400000000000006</v>
      </c>
      <c r="CB7" s="65">
        <v>64.7</v>
      </c>
      <c r="CC7" s="21">
        <f>AVERAGE(C7:CA7)</f>
        <v>57.436363636363645</v>
      </c>
      <c r="CD7" s="21">
        <f>SUM(C27:BZ27)/(CF7-1)</f>
        <v>18.659796382800341</v>
      </c>
      <c r="CE7" s="21">
        <f t="shared" si="0"/>
        <v>4.3196986449057233</v>
      </c>
      <c r="CF7" s="24">
        <v>70</v>
      </c>
      <c r="CG7" s="69">
        <v>1</v>
      </c>
    </row>
    <row r="8" spans="2:85" x14ac:dyDescent="0.25">
      <c r="B8" s="14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>
        <v>11061</v>
      </c>
      <c r="X8" s="24">
        <v>12039</v>
      </c>
      <c r="Y8" s="24">
        <v>12765</v>
      </c>
      <c r="Z8" s="24">
        <v>13177</v>
      </c>
      <c r="AA8" s="24">
        <v>17140</v>
      </c>
      <c r="AB8" s="24">
        <v>18252</v>
      </c>
      <c r="AC8" s="24">
        <v>20781</v>
      </c>
      <c r="AD8" s="24">
        <v>20454</v>
      </c>
      <c r="AE8" s="26">
        <v>21837</v>
      </c>
      <c r="AF8" s="26">
        <v>21458</v>
      </c>
      <c r="AG8" s="26">
        <v>20803</v>
      </c>
      <c r="AH8" s="26">
        <v>16826</v>
      </c>
      <c r="AI8" s="27">
        <v>20956</v>
      </c>
      <c r="AJ8" s="27">
        <v>18329</v>
      </c>
      <c r="AK8" s="27">
        <v>13690</v>
      </c>
      <c r="AL8" s="27">
        <v>11441</v>
      </c>
      <c r="AM8" s="27">
        <v>9207</v>
      </c>
      <c r="AN8" s="27">
        <v>7786</v>
      </c>
      <c r="AO8" s="27">
        <v>6630</v>
      </c>
      <c r="AP8" s="27">
        <v>5776</v>
      </c>
      <c r="AQ8" s="27">
        <v>5949</v>
      </c>
      <c r="AR8" s="27">
        <v>6378</v>
      </c>
      <c r="AS8" s="27">
        <v>7279</v>
      </c>
      <c r="AT8" s="27">
        <v>7224</v>
      </c>
      <c r="AU8" s="27">
        <v>10629</v>
      </c>
      <c r="AV8" s="27">
        <v>10573</v>
      </c>
      <c r="AW8" s="27">
        <v>9990</v>
      </c>
      <c r="AX8" s="27">
        <v>9314</v>
      </c>
      <c r="AY8" s="27">
        <v>11850</v>
      </c>
      <c r="AZ8" s="27">
        <v>11477</v>
      </c>
      <c r="BA8" s="27">
        <v>10976</v>
      </c>
      <c r="BB8" s="27">
        <v>11217</v>
      </c>
      <c r="BC8" s="27">
        <v>14958</v>
      </c>
      <c r="BD8" s="27">
        <v>13963</v>
      </c>
      <c r="BE8" s="27">
        <v>13203</v>
      </c>
      <c r="BF8" s="27">
        <v>11988</v>
      </c>
      <c r="BG8" s="27">
        <v>14387</v>
      </c>
      <c r="BH8" s="27">
        <v>13222</v>
      </c>
      <c r="BI8" s="27">
        <v>11399</v>
      </c>
      <c r="BJ8" s="27">
        <v>10277</v>
      </c>
      <c r="BK8" s="27">
        <v>13600</v>
      </c>
      <c r="BL8" s="27">
        <v>14224</v>
      </c>
      <c r="BM8" s="27">
        <v>12745</v>
      </c>
      <c r="BN8" s="27">
        <v>12211</v>
      </c>
      <c r="BO8" s="27">
        <v>13821</v>
      </c>
      <c r="BP8" s="27">
        <v>15250</v>
      </c>
      <c r="BQ8" s="27">
        <v>14226</v>
      </c>
      <c r="BR8" s="27">
        <v>14445</v>
      </c>
      <c r="BS8" s="27">
        <v>16185</v>
      </c>
      <c r="BT8" s="27">
        <v>16708</v>
      </c>
      <c r="BU8" s="27">
        <v>17638</v>
      </c>
      <c r="BV8" s="27">
        <v>17574</v>
      </c>
      <c r="BW8" s="27">
        <v>22179</v>
      </c>
      <c r="BX8" s="27">
        <v>24637</v>
      </c>
      <c r="BY8" s="28">
        <v>22711</v>
      </c>
      <c r="BZ8" s="29">
        <v>21340</v>
      </c>
      <c r="CA8" s="9">
        <v>28415</v>
      </c>
      <c r="CB8" s="65">
        <v>30493</v>
      </c>
      <c r="CC8" s="28">
        <f>AVERAGE(W8:CA8)</f>
        <v>14290.701754385966</v>
      </c>
      <c r="CD8" s="28">
        <f>SUM(W28:BZ28)/(CF8-1)</f>
        <v>27713511.222194862</v>
      </c>
      <c r="CE8" s="28">
        <f t="shared" si="0"/>
        <v>5264.3623756533761</v>
      </c>
      <c r="CF8" s="24">
        <v>46</v>
      </c>
      <c r="CG8" s="69">
        <v>1</v>
      </c>
    </row>
    <row r="9" spans="2:85" x14ac:dyDescent="0.25">
      <c r="B9" s="14" t="s">
        <v>15</v>
      </c>
      <c r="C9" s="21">
        <v>59.1</v>
      </c>
      <c r="D9" s="21">
        <v>57.1</v>
      </c>
      <c r="E9" s="21">
        <v>57.4</v>
      </c>
      <c r="F9" s="21">
        <v>59.8</v>
      </c>
      <c r="G9" s="21">
        <v>52.1</v>
      </c>
      <c r="H9" s="21">
        <v>64.3</v>
      </c>
      <c r="I9" s="21">
        <v>66.099999999999994</v>
      </c>
      <c r="J9" s="21">
        <v>66.900000000000006</v>
      </c>
      <c r="K9" s="21">
        <v>70.599999999999994</v>
      </c>
      <c r="L9" s="21">
        <v>68.3</v>
      </c>
      <c r="M9" s="21">
        <v>68.8</v>
      </c>
      <c r="N9" s="21">
        <v>72.400000000000006</v>
      </c>
      <c r="O9" s="21">
        <v>71.2</v>
      </c>
      <c r="P9" s="21">
        <v>67.099999999999994</v>
      </c>
      <c r="Q9" s="21">
        <v>65.5</v>
      </c>
      <c r="R9" s="21">
        <v>70.900000000000006</v>
      </c>
      <c r="S9" s="21">
        <v>72.7</v>
      </c>
      <c r="T9" s="21">
        <v>72.3</v>
      </c>
      <c r="U9" s="21">
        <v>72.099999999999994</v>
      </c>
      <c r="V9" s="21">
        <v>69.599999999999994</v>
      </c>
      <c r="W9" s="21">
        <v>70.8</v>
      </c>
      <c r="X9" s="21">
        <v>71.599999999999994</v>
      </c>
      <c r="Y9" s="21">
        <v>75.3</v>
      </c>
      <c r="Z9" s="21">
        <v>70.8</v>
      </c>
      <c r="AA9" s="21">
        <v>74.3</v>
      </c>
      <c r="AB9" s="21">
        <v>72.7</v>
      </c>
      <c r="AC9" s="21">
        <v>71.2</v>
      </c>
      <c r="AD9" s="21">
        <v>73.099999999999994</v>
      </c>
      <c r="AE9" s="22">
        <v>71.400000000000006</v>
      </c>
      <c r="AF9" s="22">
        <v>72.900000000000006</v>
      </c>
      <c r="AG9" s="22">
        <v>70.400000000000006</v>
      </c>
      <c r="AH9" s="22">
        <v>72.400000000000006</v>
      </c>
      <c r="AI9" s="22">
        <v>70.3</v>
      </c>
      <c r="AJ9" s="22">
        <v>66.3</v>
      </c>
      <c r="AK9" s="22">
        <v>65.900000000000006</v>
      </c>
      <c r="AL9" s="22">
        <v>62.9</v>
      </c>
      <c r="AM9" s="22">
        <v>57.2</v>
      </c>
      <c r="AN9" s="22">
        <v>52.3</v>
      </c>
      <c r="AO9" s="22">
        <v>52.6</v>
      </c>
      <c r="AP9" s="22">
        <v>52.2</v>
      </c>
      <c r="AQ9" s="22">
        <v>57.9</v>
      </c>
      <c r="AR9" s="22">
        <v>60.6</v>
      </c>
      <c r="AS9" s="22">
        <v>65.099999999999994</v>
      </c>
      <c r="AT9" s="22">
        <v>66.099999999999994</v>
      </c>
      <c r="AU9" s="22">
        <v>66.7</v>
      </c>
      <c r="AV9" s="22">
        <v>67</v>
      </c>
      <c r="AW9" s="22">
        <v>68.5</v>
      </c>
      <c r="AX9" s="22">
        <v>68.2</v>
      </c>
      <c r="AY9" s="22">
        <v>68.3</v>
      </c>
      <c r="AZ9" s="22">
        <v>71.400000000000006</v>
      </c>
      <c r="BA9" s="22">
        <v>72</v>
      </c>
      <c r="BB9" s="22">
        <v>71.599999999999994</v>
      </c>
      <c r="BC9" s="22">
        <v>72.099999999999994</v>
      </c>
      <c r="BD9" s="22">
        <v>72</v>
      </c>
      <c r="BE9" s="22">
        <v>71.8</v>
      </c>
      <c r="BF9" s="22">
        <v>72.2</v>
      </c>
      <c r="BG9" s="22">
        <v>72.099999999999994</v>
      </c>
      <c r="BH9" s="22">
        <v>72</v>
      </c>
      <c r="BI9" s="22">
        <v>71.5</v>
      </c>
      <c r="BJ9" s="22">
        <v>73.3</v>
      </c>
      <c r="BK9" s="22">
        <v>71.3</v>
      </c>
      <c r="BL9" s="22">
        <v>72.2</v>
      </c>
      <c r="BM9" s="22">
        <v>71.400000000000006</v>
      </c>
      <c r="BN9" s="22">
        <v>71</v>
      </c>
      <c r="BO9" s="22">
        <v>72.3</v>
      </c>
      <c r="BP9" s="22">
        <v>73</v>
      </c>
      <c r="BQ9" s="22">
        <v>71.8</v>
      </c>
      <c r="BR9" s="22">
        <v>73.099999999999994</v>
      </c>
      <c r="BS9" s="22">
        <v>74.5</v>
      </c>
      <c r="BT9" s="22">
        <v>74.8</v>
      </c>
      <c r="BU9" s="22">
        <v>74.5</v>
      </c>
      <c r="BV9" s="22">
        <v>74.2</v>
      </c>
      <c r="BW9" s="22">
        <v>75.8</v>
      </c>
      <c r="BX9" s="22">
        <v>76.3</v>
      </c>
      <c r="BY9" s="21">
        <v>77.400000000000006</v>
      </c>
      <c r="BZ9" s="23">
        <v>75.900000000000006</v>
      </c>
      <c r="CA9" s="9">
        <v>77</v>
      </c>
      <c r="CB9" s="65">
        <v>76.900000000000006</v>
      </c>
      <c r="CC9" s="21">
        <f>AVERAGE(C9:CA9)</f>
        <v>68.932467532467527</v>
      </c>
      <c r="CD9" s="21">
        <f>SUM(AE29:BZ29)/(CF9-1)</f>
        <v>23.469537207606024</v>
      </c>
      <c r="CE9" s="21">
        <f t="shared" si="0"/>
        <v>4.8445368413921699</v>
      </c>
      <c r="CF9" s="24">
        <v>78</v>
      </c>
      <c r="CG9" s="69">
        <v>-1</v>
      </c>
    </row>
    <row r="10" spans="2:85" x14ac:dyDescent="0.25">
      <c r="B10" s="14" t="s">
        <v>16</v>
      </c>
      <c r="C10" s="24"/>
      <c r="D10" s="24"/>
      <c r="E10" s="24"/>
      <c r="F10" s="24"/>
      <c r="G10" s="30">
        <v>74</v>
      </c>
      <c r="H10" s="30">
        <v>70</v>
      </c>
      <c r="I10" s="30">
        <v>54</v>
      </c>
      <c r="J10" s="30">
        <v>56</v>
      </c>
      <c r="K10" s="30">
        <v>53.666666666666664</v>
      </c>
      <c r="L10" s="30">
        <v>45</v>
      </c>
      <c r="M10" s="30">
        <v>30.333333333333332</v>
      </c>
      <c r="N10" s="30">
        <v>34.333333333333336</v>
      </c>
      <c r="O10" s="30">
        <v>43</v>
      </c>
      <c r="P10" s="30">
        <v>50</v>
      </c>
      <c r="Q10" s="30">
        <v>35</v>
      </c>
      <c r="R10" s="30">
        <v>32</v>
      </c>
      <c r="S10" s="21">
        <v>44.666666666666664</v>
      </c>
      <c r="T10" s="21">
        <v>40</v>
      </c>
      <c r="U10" s="21">
        <v>28.333333333333332</v>
      </c>
      <c r="V10" s="21">
        <v>26.333333333333332</v>
      </c>
      <c r="W10" s="21">
        <v>34.333333333333336</v>
      </c>
      <c r="X10" s="21">
        <v>28.333333333333332</v>
      </c>
      <c r="Y10" s="21">
        <v>17.333333333333332</v>
      </c>
      <c r="Z10" s="21">
        <v>13.333333333333334</v>
      </c>
      <c r="AA10" s="21">
        <v>18.666666666666668</v>
      </c>
      <c r="AB10" s="21">
        <v>16.333333333333332</v>
      </c>
      <c r="AC10" s="21">
        <v>10</v>
      </c>
      <c r="AD10" s="21">
        <v>10</v>
      </c>
      <c r="AE10" s="22">
        <v>15</v>
      </c>
      <c r="AF10" s="22">
        <v>13.666666666666666</v>
      </c>
      <c r="AG10" s="22">
        <v>12.333333333333334</v>
      </c>
      <c r="AH10" s="22">
        <v>19.333333333333332</v>
      </c>
      <c r="AI10" s="22">
        <v>41</v>
      </c>
      <c r="AJ10" s="22">
        <v>55.666666666666664</v>
      </c>
      <c r="AK10" s="22">
        <v>55.333333333333336</v>
      </c>
      <c r="AL10" s="22">
        <v>67.666666666666671</v>
      </c>
      <c r="AM10" s="22">
        <v>78.666666666666671</v>
      </c>
      <c r="AN10" s="22">
        <v>80.666666666666671</v>
      </c>
      <c r="AO10" s="22">
        <v>78.666666666666671</v>
      </c>
      <c r="AP10" s="22">
        <v>80.666666666666671</v>
      </c>
      <c r="AQ10" s="22">
        <v>78.333333333333329</v>
      </c>
      <c r="AR10" s="22">
        <v>77</v>
      </c>
      <c r="AS10" s="22">
        <v>65.666666666666671</v>
      </c>
      <c r="AT10" s="22">
        <v>66.666666666666671</v>
      </c>
      <c r="AU10" s="22">
        <v>66</v>
      </c>
      <c r="AV10" s="22">
        <v>59.666666666666664</v>
      </c>
      <c r="AW10" s="22">
        <v>46</v>
      </c>
      <c r="AX10" s="22">
        <v>46.666666666666664</v>
      </c>
      <c r="AY10" s="22">
        <v>51</v>
      </c>
      <c r="AZ10" s="22">
        <v>43</v>
      </c>
      <c r="BA10" s="22">
        <v>37.333333333333336</v>
      </c>
      <c r="BB10" s="22">
        <v>41.333333333333336</v>
      </c>
      <c r="BC10" s="22">
        <v>49</v>
      </c>
      <c r="BD10" s="22">
        <v>42</v>
      </c>
      <c r="BE10" s="22">
        <v>39.666666666666664</v>
      </c>
      <c r="BF10" s="22">
        <v>42</v>
      </c>
      <c r="BG10" s="22">
        <v>45.333333333333336</v>
      </c>
      <c r="BH10" s="22">
        <v>41.666666666666664</v>
      </c>
      <c r="BI10" s="22">
        <v>34.666666666666664</v>
      </c>
      <c r="BJ10" s="22">
        <v>39.666666666666664</v>
      </c>
      <c r="BK10" s="22">
        <v>46.666666666666664</v>
      </c>
      <c r="BL10" s="22">
        <v>48.333333333333336</v>
      </c>
      <c r="BM10" s="22">
        <v>41.333333333333336</v>
      </c>
      <c r="BN10" s="22">
        <v>53</v>
      </c>
      <c r="BO10" s="22">
        <v>58</v>
      </c>
      <c r="BP10" s="22">
        <v>58.666666666666664</v>
      </c>
      <c r="BQ10" s="22">
        <v>53.666666666666664</v>
      </c>
      <c r="BR10" s="22">
        <v>52</v>
      </c>
      <c r="BS10" s="22">
        <v>50</v>
      </c>
      <c r="BT10" s="22">
        <v>40.666666666666664</v>
      </c>
      <c r="BU10" s="22">
        <v>32</v>
      </c>
      <c r="BV10" s="22">
        <v>30</v>
      </c>
      <c r="BW10" s="22">
        <v>30</v>
      </c>
      <c r="BX10" s="22">
        <v>25.666666666666668</v>
      </c>
      <c r="BY10" s="25">
        <v>20.333333333333332</v>
      </c>
      <c r="BZ10" s="25">
        <v>21.666666666666668</v>
      </c>
      <c r="CA10" s="9">
        <v>19</v>
      </c>
      <c r="CB10" s="65">
        <v>21.3</v>
      </c>
      <c r="CC10" s="21">
        <f>AVERAGE(G10:CA10)</f>
        <v>43.25114155251142</v>
      </c>
      <c r="CD10" s="21">
        <f>SUM(AE30:BZ30)/(CF10-1)</f>
        <v>238.92261798460038</v>
      </c>
      <c r="CE10" s="21">
        <f t="shared" ref="CE10:CE12" si="1">SQRT(CD10)</f>
        <v>15.457121917892747</v>
      </c>
      <c r="CF10" s="24">
        <v>70</v>
      </c>
      <c r="CG10" s="69">
        <v>-1</v>
      </c>
    </row>
    <row r="11" spans="2:85" x14ac:dyDescent="0.25">
      <c r="B11" s="1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8">
        <v>39</v>
      </c>
      <c r="T11" s="28">
        <v>34</v>
      </c>
      <c r="U11" s="28">
        <v>32</v>
      </c>
      <c r="V11" s="28">
        <v>32</v>
      </c>
      <c r="W11" s="28">
        <v>29</v>
      </c>
      <c r="X11" s="28">
        <v>36</v>
      </c>
      <c r="Y11" s="28">
        <v>26</v>
      </c>
      <c r="Z11" s="28">
        <v>22</v>
      </c>
      <c r="AA11" s="28">
        <v>30</v>
      </c>
      <c r="AB11" s="28">
        <v>26</v>
      </c>
      <c r="AC11" s="28">
        <v>25</v>
      </c>
      <c r="AD11" s="28">
        <v>22</v>
      </c>
      <c r="AE11" s="31">
        <v>23</v>
      </c>
      <c r="AF11" s="31">
        <v>25</v>
      </c>
      <c r="AG11" s="31">
        <v>24</v>
      </c>
      <c r="AH11" s="31">
        <v>29</v>
      </c>
      <c r="AI11" s="31">
        <v>39</v>
      </c>
      <c r="AJ11" s="31">
        <v>45</v>
      </c>
      <c r="AK11" s="31">
        <v>49</v>
      </c>
      <c r="AL11" s="31">
        <v>61</v>
      </c>
      <c r="AM11" s="31">
        <v>72</v>
      </c>
      <c r="AN11" s="31">
        <v>75</v>
      </c>
      <c r="AO11" s="31">
        <v>70</v>
      </c>
      <c r="AP11" s="31">
        <v>69</v>
      </c>
      <c r="AQ11" s="31">
        <v>69</v>
      </c>
      <c r="AR11" s="31">
        <v>55</v>
      </c>
      <c r="AS11" s="31">
        <v>48</v>
      </c>
      <c r="AT11" s="31">
        <v>54</v>
      </c>
      <c r="AU11" s="31">
        <v>58</v>
      </c>
      <c r="AV11" s="31">
        <v>52</v>
      </c>
      <c r="AW11" s="31">
        <v>48</v>
      </c>
      <c r="AX11" s="31">
        <v>46</v>
      </c>
      <c r="AY11" s="31">
        <v>50</v>
      </c>
      <c r="AZ11" s="31">
        <v>49</v>
      </c>
      <c r="BA11" s="31">
        <v>43</v>
      </c>
      <c r="BB11" s="31">
        <v>44</v>
      </c>
      <c r="BC11" s="31">
        <v>46</v>
      </c>
      <c r="BD11" s="31">
        <v>50</v>
      </c>
      <c r="BE11" s="31">
        <v>42</v>
      </c>
      <c r="BF11" s="31">
        <v>41</v>
      </c>
      <c r="BG11" s="31">
        <v>40</v>
      </c>
      <c r="BH11" s="31">
        <v>42</v>
      </c>
      <c r="BI11" s="31">
        <v>39</v>
      </c>
      <c r="BJ11" s="31">
        <v>42</v>
      </c>
      <c r="BK11" s="31">
        <v>43</v>
      </c>
      <c r="BL11" s="31">
        <v>44</v>
      </c>
      <c r="BM11" s="31">
        <v>44</v>
      </c>
      <c r="BN11" s="31">
        <v>43</v>
      </c>
      <c r="BO11" s="31">
        <v>46</v>
      </c>
      <c r="BP11" s="31">
        <v>45</v>
      </c>
      <c r="BQ11" s="31">
        <v>42</v>
      </c>
      <c r="BR11" s="31">
        <v>42</v>
      </c>
      <c r="BS11" s="31">
        <v>40</v>
      </c>
      <c r="BT11" s="31">
        <v>38</v>
      </c>
      <c r="BU11" s="31">
        <v>36</v>
      </c>
      <c r="BV11" s="31">
        <v>32</v>
      </c>
      <c r="BW11" s="31">
        <v>33</v>
      </c>
      <c r="BX11" s="31">
        <v>31</v>
      </c>
      <c r="BY11" s="29">
        <v>28</v>
      </c>
      <c r="BZ11" s="29">
        <v>29</v>
      </c>
      <c r="CA11" s="9">
        <v>29</v>
      </c>
      <c r="CB11" s="65">
        <v>30</v>
      </c>
      <c r="CC11" s="21">
        <f>AVERAGE(S11:CA11)</f>
        <v>41.590163934426229</v>
      </c>
      <c r="CD11" s="21">
        <f>SUM(S31:BZ31)/(CF11-1)</f>
        <v>159.87281754860533</v>
      </c>
      <c r="CE11" s="21">
        <f t="shared" si="1"/>
        <v>12.644082313422565</v>
      </c>
      <c r="CF11" s="24">
        <v>62</v>
      </c>
      <c r="CG11" s="69">
        <v>-1</v>
      </c>
    </row>
    <row r="12" spans="2:85" x14ac:dyDescent="0.25">
      <c r="B12" s="14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28">
        <v>33</v>
      </c>
      <c r="T12" s="28">
        <v>35</v>
      </c>
      <c r="U12" s="28">
        <v>37</v>
      </c>
      <c r="V12" s="28">
        <v>30</v>
      </c>
      <c r="W12" s="28">
        <v>29</v>
      </c>
      <c r="X12" s="28">
        <v>30</v>
      </c>
      <c r="Y12" s="28">
        <v>29</v>
      </c>
      <c r="Z12" s="28">
        <v>29</v>
      </c>
      <c r="AA12" s="28">
        <v>23</v>
      </c>
      <c r="AB12" s="28">
        <v>28</v>
      </c>
      <c r="AC12" s="28">
        <v>23</v>
      </c>
      <c r="AD12" s="28">
        <v>21</v>
      </c>
      <c r="AE12" s="31">
        <v>23</v>
      </c>
      <c r="AF12" s="31">
        <v>18</v>
      </c>
      <c r="AG12" s="31">
        <v>18</v>
      </c>
      <c r="AH12" s="31">
        <v>17</v>
      </c>
      <c r="AI12" s="31">
        <v>21</v>
      </c>
      <c r="AJ12" s="31">
        <v>27</v>
      </c>
      <c r="AK12" s="31">
        <v>40</v>
      </c>
      <c r="AL12" s="31">
        <v>46</v>
      </c>
      <c r="AM12" s="31">
        <v>53</v>
      </c>
      <c r="AN12" s="31">
        <v>55</v>
      </c>
      <c r="AO12" s="31">
        <v>60</v>
      </c>
      <c r="AP12" s="31">
        <v>56</v>
      </c>
      <c r="AQ12" s="31">
        <v>59</v>
      </c>
      <c r="AR12" s="31">
        <v>52</v>
      </c>
      <c r="AS12" s="31">
        <v>49</v>
      </c>
      <c r="AT12" s="31">
        <v>49</v>
      </c>
      <c r="AU12" s="31">
        <v>56</v>
      </c>
      <c r="AV12" s="31">
        <v>54</v>
      </c>
      <c r="AW12" s="31">
        <v>46</v>
      </c>
      <c r="AX12" s="31">
        <v>49</v>
      </c>
      <c r="AY12" s="31">
        <v>44</v>
      </c>
      <c r="AZ12" s="31">
        <v>45</v>
      </c>
      <c r="BA12" s="31">
        <v>37</v>
      </c>
      <c r="BB12" s="31">
        <v>43</v>
      </c>
      <c r="BC12" s="31">
        <v>38</v>
      </c>
      <c r="BD12" s="31">
        <v>36</v>
      </c>
      <c r="BE12" s="31">
        <v>33</v>
      </c>
      <c r="BF12" s="31">
        <v>36</v>
      </c>
      <c r="BG12" s="31">
        <v>35</v>
      </c>
      <c r="BH12" s="31">
        <v>33</v>
      </c>
      <c r="BI12" s="31">
        <v>36</v>
      </c>
      <c r="BJ12" s="31">
        <v>35</v>
      </c>
      <c r="BK12" s="31">
        <v>36</v>
      </c>
      <c r="BL12" s="31">
        <v>36</v>
      </c>
      <c r="BM12" s="31">
        <v>35</v>
      </c>
      <c r="BN12" s="31">
        <v>38</v>
      </c>
      <c r="BO12" s="31">
        <v>34</v>
      </c>
      <c r="BP12" s="31">
        <v>34</v>
      </c>
      <c r="BQ12" s="31">
        <v>31</v>
      </c>
      <c r="BR12" s="31">
        <v>33</v>
      </c>
      <c r="BS12" s="31">
        <v>35</v>
      </c>
      <c r="BT12" s="31">
        <v>31</v>
      </c>
      <c r="BU12" s="31">
        <v>30</v>
      </c>
      <c r="BV12" s="31">
        <v>28</v>
      </c>
      <c r="BW12" s="31">
        <v>29</v>
      </c>
      <c r="BX12" s="31">
        <v>27</v>
      </c>
      <c r="BY12" s="29">
        <v>26</v>
      </c>
      <c r="BZ12" s="29">
        <v>25</v>
      </c>
      <c r="CA12" s="9">
        <v>23</v>
      </c>
      <c r="CB12" s="65">
        <v>25</v>
      </c>
      <c r="CC12" s="21">
        <f>AVERAGE(S12:CA12)</f>
        <v>35.688524590163937</v>
      </c>
      <c r="CD12" s="21">
        <f>SUM(S32:BZ32)/(CF12-1)</f>
        <v>113.8374313268511</v>
      </c>
      <c r="CE12" s="21">
        <f t="shared" si="1"/>
        <v>10.669462560356594</v>
      </c>
      <c r="CF12" s="24">
        <v>62</v>
      </c>
      <c r="CG12" s="69">
        <v>1</v>
      </c>
    </row>
    <row r="13" spans="2:85" x14ac:dyDescent="0.25">
      <c r="B13" s="14" t="s">
        <v>19</v>
      </c>
      <c r="C13" s="21">
        <v>96.866666666666674</v>
      </c>
      <c r="D13" s="21">
        <v>101.8</v>
      </c>
      <c r="E13" s="21">
        <v>101.7</v>
      </c>
      <c r="F13" s="21">
        <v>107.7</v>
      </c>
      <c r="G13" s="21">
        <v>107.03333333333335</v>
      </c>
      <c r="H13" s="21">
        <v>103.93333333333334</v>
      </c>
      <c r="I13" s="21">
        <v>106.86666666666667</v>
      </c>
      <c r="J13" s="21">
        <v>105.60000000000001</v>
      </c>
      <c r="K13" s="21">
        <v>109.03333333333335</v>
      </c>
      <c r="L13" s="21">
        <v>105.60000000000001</v>
      </c>
      <c r="M13" s="21">
        <v>106.3</v>
      </c>
      <c r="N13" s="21">
        <v>107.3</v>
      </c>
      <c r="O13" s="21">
        <v>108.63333333333333</v>
      </c>
      <c r="P13" s="21">
        <v>109.06666666666668</v>
      </c>
      <c r="Q13" s="21">
        <v>108.66666666666667</v>
      </c>
      <c r="R13" s="21">
        <v>108.5</v>
      </c>
      <c r="S13" s="21">
        <v>107.83333333333333</v>
      </c>
      <c r="T13" s="21">
        <v>108.93333333333334</v>
      </c>
      <c r="U13" s="21">
        <v>109.23333333333333</v>
      </c>
      <c r="V13" s="21">
        <v>108.10000000000001</v>
      </c>
      <c r="W13" s="21">
        <v>108.43333333333332</v>
      </c>
      <c r="X13" s="21">
        <v>109.33333333333333</v>
      </c>
      <c r="Y13" s="21">
        <v>110.26666666666665</v>
      </c>
      <c r="Z13" s="21">
        <v>111.23333333333333</v>
      </c>
      <c r="AA13" s="21">
        <v>111.36666666666667</v>
      </c>
      <c r="AB13" s="21">
        <v>111.5</v>
      </c>
      <c r="AC13" s="21">
        <v>113.8</v>
      </c>
      <c r="AD13" s="21">
        <v>114.43333333333332</v>
      </c>
      <c r="AE13" s="21">
        <v>114.96666666666665</v>
      </c>
      <c r="AF13" s="21">
        <v>113.06666666666666</v>
      </c>
      <c r="AG13" s="21">
        <v>111.53333333333335</v>
      </c>
      <c r="AH13" s="21">
        <v>108.53333333333335</v>
      </c>
      <c r="AI13" s="21">
        <v>104.23333333333333</v>
      </c>
      <c r="AJ13" s="21">
        <v>97</v>
      </c>
      <c r="AK13" s="21">
        <v>93.166666666666671</v>
      </c>
      <c r="AL13" s="21">
        <v>84</v>
      </c>
      <c r="AM13" s="21">
        <v>70.8</v>
      </c>
      <c r="AN13" s="21">
        <v>74.966666666666654</v>
      </c>
      <c r="AO13" s="21">
        <v>73.8</v>
      </c>
      <c r="AP13" s="21">
        <v>78.466666666666669</v>
      </c>
      <c r="AQ13" s="21">
        <v>86.333333333333329</v>
      </c>
      <c r="AR13" s="21">
        <v>94.933333333333323</v>
      </c>
      <c r="AS13" s="21">
        <v>98</v>
      </c>
      <c r="AT13" s="21">
        <v>100.53333333333335</v>
      </c>
      <c r="AU13" s="21">
        <v>101.73333333333333</v>
      </c>
      <c r="AV13" s="21">
        <v>101.5</v>
      </c>
      <c r="AW13" s="21">
        <v>102.5</v>
      </c>
      <c r="AX13" s="21">
        <v>101.86666666666667</v>
      </c>
      <c r="AY13" s="21">
        <v>104.46666666666665</v>
      </c>
      <c r="AZ13" s="21">
        <v>102.5</v>
      </c>
      <c r="BA13" s="21">
        <v>103.19999999999999</v>
      </c>
      <c r="BB13" s="21">
        <v>103.86666666666667</v>
      </c>
      <c r="BC13" s="21">
        <v>105.60000000000001</v>
      </c>
      <c r="BD13" s="21">
        <v>103.56666666666666</v>
      </c>
      <c r="BE13" s="21">
        <v>102.73333333333333</v>
      </c>
      <c r="BF13" s="21">
        <v>103.60000000000001</v>
      </c>
      <c r="BG13" s="21">
        <v>104.96666666666665</v>
      </c>
      <c r="BH13" s="21">
        <v>103.76666666666667</v>
      </c>
      <c r="BI13" s="21">
        <v>102.83333333333333</v>
      </c>
      <c r="BJ13" s="21">
        <v>103.2</v>
      </c>
      <c r="BK13" s="21">
        <v>102.63333333333333</v>
      </c>
      <c r="BL13" s="21">
        <v>103.06666666666666</v>
      </c>
      <c r="BM13" s="21">
        <v>102.43333333333332</v>
      </c>
      <c r="BN13" s="21">
        <v>102.16666666666667</v>
      </c>
      <c r="BO13" s="21">
        <v>103.13333333333333</v>
      </c>
      <c r="BP13" s="21">
        <v>104.46666666666668</v>
      </c>
      <c r="BQ13" s="21">
        <v>104.13333333333333</v>
      </c>
      <c r="BR13" s="21">
        <v>103.76666666666667</v>
      </c>
      <c r="BS13" s="21">
        <v>104.43333333333332</v>
      </c>
      <c r="BT13" s="21">
        <v>105.8</v>
      </c>
      <c r="BU13" s="21">
        <v>106.76666666666665</v>
      </c>
      <c r="BV13" s="21">
        <v>107.63333333333333</v>
      </c>
      <c r="BW13" s="21">
        <v>107.33333333333333</v>
      </c>
      <c r="BX13" s="21">
        <v>105.66666666666667</v>
      </c>
      <c r="BY13" s="25">
        <v>106.66666666666667</v>
      </c>
      <c r="BZ13" s="25">
        <v>107.26666666666665</v>
      </c>
      <c r="CA13" s="61">
        <v>103.7</v>
      </c>
      <c r="CB13" s="65">
        <v>103.4</v>
      </c>
      <c r="CC13" s="21">
        <f t="shared" ref="CC13:CC18" si="2">AVERAGE(C13:CA13)</f>
        <v>103.32943722943722</v>
      </c>
      <c r="CD13" s="21">
        <f t="shared" ref="CD13:CD18" si="3">SUM(C33:BZ33)/(CF13-1)</f>
        <v>53.558543523404367</v>
      </c>
      <c r="CE13" s="21">
        <f t="shared" ref="CE13:CE18" si="4">SQRT(CD13)</f>
        <v>7.3183702778285529</v>
      </c>
      <c r="CF13" s="24">
        <v>106</v>
      </c>
      <c r="CG13" s="69">
        <v>1</v>
      </c>
    </row>
    <row r="14" spans="2:85" x14ac:dyDescent="0.25">
      <c r="B14" s="9" t="s">
        <v>161</v>
      </c>
      <c r="C14" s="25">
        <v>1002</v>
      </c>
      <c r="D14" s="25">
        <v>1063</v>
      </c>
      <c r="E14" s="25">
        <v>1154.9000000000001</v>
      </c>
      <c r="F14" s="25">
        <v>1286.5999999999999</v>
      </c>
      <c r="G14" s="25">
        <v>1410.4</v>
      </c>
      <c r="H14" s="25">
        <v>1526.6</v>
      </c>
      <c r="I14" s="25">
        <v>1655.9</v>
      </c>
      <c r="J14" s="25">
        <v>1927.6</v>
      </c>
      <c r="K14" s="25">
        <v>2040.5</v>
      </c>
      <c r="L14" s="25">
        <v>2154.8000000000002</v>
      </c>
      <c r="M14" s="25">
        <v>2367.9</v>
      </c>
      <c r="N14" s="25">
        <v>2631.6</v>
      </c>
      <c r="O14" s="25">
        <v>2820.4</v>
      </c>
      <c r="P14" s="25">
        <v>3050.2</v>
      </c>
      <c r="Q14" s="25">
        <v>3327.2</v>
      </c>
      <c r="R14" s="25">
        <v>3617.8</v>
      </c>
      <c r="S14" s="25">
        <v>3951</v>
      </c>
      <c r="T14" s="25">
        <v>4356</v>
      </c>
      <c r="U14" s="25">
        <v>4826.5</v>
      </c>
      <c r="V14" s="25">
        <v>5317.3</v>
      </c>
      <c r="W14" s="25">
        <v>5905.9</v>
      </c>
      <c r="X14" s="25">
        <v>6711.7</v>
      </c>
      <c r="Y14" s="25">
        <v>7616.8</v>
      </c>
      <c r="Z14" s="25">
        <v>8736</v>
      </c>
      <c r="AA14" s="25">
        <v>9684.9</v>
      </c>
      <c r="AB14" s="25">
        <v>10708.4</v>
      </c>
      <c r="AC14" s="25">
        <v>12147.1</v>
      </c>
      <c r="AD14" s="25">
        <v>13834.4</v>
      </c>
      <c r="AE14" s="25">
        <v>15320.3</v>
      </c>
      <c r="AF14" s="25">
        <v>16725.3</v>
      </c>
      <c r="AG14" s="25">
        <v>17653</v>
      </c>
      <c r="AH14" s="25">
        <v>18569.3</v>
      </c>
      <c r="AI14" s="25">
        <v>19208.8</v>
      </c>
      <c r="AJ14" s="25">
        <v>20074.599999999999</v>
      </c>
      <c r="AK14" s="25">
        <v>20765.400000000001</v>
      </c>
      <c r="AL14" s="25">
        <v>20742.2</v>
      </c>
      <c r="AM14" s="25">
        <v>20444.2</v>
      </c>
      <c r="AN14" s="25">
        <v>20028.5</v>
      </c>
      <c r="AO14" s="25">
        <v>19750.599999999999</v>
      </c>
      <c r="AP14" s="25">
        <v>19230</v>
      </c>
      <c r="AQ14" s="25">
        <v>18806.5</v>
      </c>
      <c r="AR14" s="25">
        <v>17259.7</v>
      </c>
      <c r="AS14" s="25">
        <v>16999.400000000001</v>
      </c>
      <c r="AT14" s="25">
        <v>16382</v>
      </c>
      <c r="AU14" s="25">
        <v>15975.7</v>
      </c>
      <c r="AV14" s="25">
        <v>15679.6</v>
      </c>
      <c r="AW14" s="25">
        <v>15609.9</v>
      </c>
      <c r="AX14" s="25">
        <v>15128.2</v>
      </c>
      <c r="AY14" s="25">
        <v>14240.800000000001</v>
      </c>
      <c r="AZ14" s="25">
        <v>13750.999999999998</v>
      </c>
      <c r="BA14" s="25">
        <v>13700.900000000001</v>
      </c>
      <c r="BB14" s="25">
        <v>13352.2</v>
      </c>
      <c r="BC14" s="25">
        <v>13126.099999999999</v>
      </c>
      <c r="BD14" s="25">
        <v>12786.8</v>
      </c>
      <c r="BE14" s="25">
        <v>12595.9</v>
      </c>
      <c r="BF14" s="25">
        <v>12413.800000000001</v>
      </c>
      <c r="BG14" s="25">
        <v>11851.2</v>
      </c>
      <c r="BH14" s="25">
        <v>11666.4</v>
      </c>
      <c r="BI14" s="25">
        <v>11647</v>
      </c>
      <c r="BJ14" s="25">
        <v>11325.099999999999</v>
      </c>
      <c r="BK14" s="25">
        <v>11250.099999999999</v>
      </c>
      <c r="BL14" s="25">
        <v>11165.4</v>
      </c>
      <c r="BM14" s="25">
        <v>11144.100000000002</v>
      </c>
      <c r="BN14" s="25">
        <v>10943.9</v>
      </c>
      <c r="BO14" s="25">
        <v>10778.2</v>
      </c>
      <c r="BP14" s="25">
        <v>10968.000000000002</v>
      </c>
      <c r="BQ14" s="25">
        <v>11007.3</v>
      </c>
      <c r="BR14" s="25">
        <v>10997.3</v>
      </c>
      <c r="BS14" s="25">
        <v>11022.8</v>
      </c>
      <c r="BT14" s="25">
        <v>10958.400000000001</v>
      </c>
      <c r="BU14" s="25">
        <v>10717.500000000004</v>
      </c>
      <c r="BV14" s="25">
        <v>10651.900000000001</v>
      </c>
      <c r="BW14" s="25">
        <v>10604.100000000002</v>
      </c>
      <c r="BX14" s="25">
        <v>10522.699999999999</v>
      </c>
      <c r="BY14" s="25">
        <v>10015.200000000001</v>
      </c>
      <c r="BZ14" s="25">
        <v>9931.4</v>
      </c>
      <c r="CA14" s="61">
        <v>9942</v>
      </c>
      <c r="CB14" s="65">
        <v>9968.1000000000022</v>
      </c>
      <c r="CC14" s="28">
        <f t="shared" si="2"/>
        <v>10678.754545454545</v>
      </c>
      <c r="CD14" s="28">
        <f t="shared" si="3"/>
        <v>34058994.636502102</v>
      </c>
      <c r="CE14" s="28">
        <f t="shared" si="4"/>
        <v>5836.0084506880303</v>
      </c>
      <c r="CF14" s="24">
        <v>78</v>
      </c>
      <c r="CG14" s="69">
        <v>1</v>
      </c>
    </row>
    <row r="15" spans="2:85" x14ac:dyDescent="0.25">
      <c r="B15" s="9" t="s">
        <v>133</v>
      </c>
      <c r="C15" s="30">
        <v>-13.073334436348425</v>
      </c>
      <c r="D15" s="30">
        <v>-16.001716748154209</v>
      </c>
      <c r="E15" s="30">
        <v>-17.363598431682341</v>
      </c>
      <c r="F15" s="30">
        <v>-19.636013242209756</v>
      </c>
      <c r="G15" s="30">
        <v>-15.707149201390017</v>
      </c>
      <c r="H15" s="30">
        <v>-15.828537641437718</v>
      </c>
      <c r="I15" s="30">
        <v>-18.994949178830471</v>
      </c>
      <c r="J15" s="30">
        <v>-21.054690110339351</v>
      </c>
      <c r="K15" s="30">
        <v>-16.025570832256562</v>
      </c>
      <c r="L15" s="30">
        <v>-17.987793595689674</v>
      </c>
      <c r="M15" s="30">
        <v>-18.178957693074395</v>
      </c>
      <c r="N15" s="30">
        <v>-21.043912327931029</v>
      </c>
      <c r="O15" s="30">
        <v>-18.072618806467933</v>
      </c>
      <c r="P15" s="30">
        <v>-19.023022080338283</v>
      </c>
      <c r="Q15" s="30">
        <v>-21.099293274148135</v>
      </c>
      <c r="R15" s="30">
        <v>-21.163436871101112</v>
      </c>
      <c r="S15" s="30">
        <v>-19.787518750604605</v>
      </c>
      <c r="T15" s="30">
        <v>-22.305379376188338</v>
      </c>
      <c r="U15" s="30">
        <v>-21.007527552621301</v>
      </c>
      <c r="V15" s="30">
        <v>-21.933607386136558</v>
      </c>
      <c r="W15" s="30">
        <v>-18.582853305618606</v>
      </c>
      <c r="X15" s="30">
        <v>-19.633944445974517</v>
      </c>
      <c r="Y15" s="30">
        <v>-20.130568053969689</v>
      </c>
      <c r="Z15" s="30">
        <v>-23.673076578525048</v>
      </c>
      <c r="AA15" s="30">
        <v>-23.425273851740776</v>
      </c>
      <c r="AB15" s="30">
        <v>-24.345549228976548</v>
      </c>
      <c r="AC15" s="30">
        <v>-25.931326128905528</v>
      </c>
      <c r="AD15" s="30">
        <v>-28.178208770332407</v>
      </c>
      <c r="AE15" s="30">
        <v>-25.783413119420366</v>
      </c>
      <c r="AF15" s="30">
        <v>-24.211415787764032</v>
      </c>
      <c r="AG15" s="30">
        <v>-24.007553807705428</v>
      </c>
      <c r="AH15" s="30">
        <v>-20.789129573648797</v>
      </c>
      <c r="AI15" s="30">
        <v>-20.062287856821616</v>
      </c>
      <c r="AJ15" s="30">
        <v>-18.183494147172766</v>
      </c>
      <c r="AK15" s="30">
        <v>-17.897996050455394</v>
      </c>
      <c r="AL15" s="30">
        <v>-16.409818055833856</v>
      </c>
      <c r="AM15" s="30">
        <v>-11.660093938554807</v>
      </c>
      <c r="AN15" s="30">
        <v>-7.4226274027646175</v>
      </c>
      <c r="AO15" s="30">
        <v>-8.0653276357724923</v>
      </c>
      <c r="AP15" s="30">
        <v>-6.3358058290268371</v>
      </c>
      <c r="AQ15" s="30">
        <v>-8.4719180179772042</v>
      </c>
      <c r="AR15" s="30">
        <v>-7.4653300688945228</v>
      </c>
      <c r="AS15" s="30">
        <v>-10.232742012332801</v>
      </c>
      <c r="AT15" s="30">
        <v>-12.075149099959321</v>
      </c>
      <c r="AU15" s="30">
        <v>-10.689502530327363</v>
      </c>
      <c r="AV15" s="30">
        <v>-10.297174264730122</v>
      </c>
      <c r="AW15" s="30">
        <v>-13.983073397830614</v>
      </c>
      <c r="AX15" s="30">
        <v>-12.889783777170408</v>
      </c>
      <c r="AY15" s="30">
        <v>-14.401011542923298</v>
      </c>
      <c r="AZ15" s="30">
        <v>-14.044135189378771</v>
      </c>
      <c r="BA15" s="30">
        <v>-10.76740840396838</v>
      </c>
      <c r="BB15" s="30">
        <v>-9.5926759173123521</v>
      </c>
      <c r="BC15" s="30">
        <v>-13.535204581011309</v>
      </c>
      <c r="BD15" s="30">
        <v>-11.314599674136701</v>
      </c>
      <c r="BE15" s="30">
        <v>-12.435500352063283</v>
      </c>
      <c r="BF15" s="30">
        <v>-8.9857201360471297</v>
      </c>
      <c r="BG15" s="30">
        <v>-11.414306120006506</v>
      </c>
      <c r="BH15" s="30">
        <v>-10.352418498442516</v>
      </c>
      <c r="BI15" s="30">
        <v>-10.264793781782926</v>
      </c>
      <c r="BJ15" s="30">
        <v>-8.9309438869585929</v>
      </c>
      <c r="BK15" s="30">
        <v>-10.292672485269554</v>
      </c>
      <c r="BL15" s="30">
        <v>-9.3384611073288362</v>
      </c>
      <c r="BM15" s="30">
        <v>-9.4328174299423129</v>
      </c>
      <c r="BN15" s="30">
        <v>-6.2359708138540135</v>
      </c>
      <c r="BO15" s="30">
        <v>-7.6773915696938397</v>
      </c>
      <c r="BP15" s="30">
        <v>-7.9028945653536189</v>
      </c>
      <c r="BQ15" s="30">
        <v>-6.8731661688273551</v>
      </c>
      <c r="BR15" s="30">
        <v>-7.7881804511634591</v>
      </c>
      <c r="BS15" s="30">
        <v>-9.261341724429748</v>
      </c>
      <c r="BT15" s="30">
        <v>-9.919044639852963</v>
      </c>
      <c r="BU15" s="30">
        <v>-11.361852201379966</v>
      </c>
      <c r="BV15" s="30">
        <v>-7.0119860878889773</v>
      </c>
      <c r="BW15" s="30">
        <v>-8.6708047586753842</v>
      </c>
      <c r="BX15" s="30">
        <v>-9.2380391151897054</v>
      </c>
      <c r="BY15" s="30">
        <v>-14.81303516193525</v>
      </c>
      <c r="BZ15" s="30">
        <v>-9.2698054694107661</v>
      </c>
      <c r="CA15" s="61">
        <v>-8.7387227346944538</v>
      </c>
      <c r="CB15" s="71">
        <v>-11.351337730081369</v>
      </c>
      <c r="CC15" s="21">
        <f t="shared" si="2"/>
        <v>-14.753090504468547</v>
      </c>
      <c r="CD15" s="21">
        <f t="shared" si="3"/>
        <v>33.068391326920008</v>
      </c>
      <c r="CE15" s="21">
        <f t="shared" si="4"/>
        <v>5.7505122664785269</v>
      </c>
      <c r="CF15" s="24">
        <v>78</v>
      </c>
      <c r="CG15" s="69">
        <v>-1</v>
      </c>
    </row>
    <row r="16" spans="2:85" x14ac:dyDescent="0.25">
      <c r="B16" s="9" t="s">
        <v>134</v>
      </c>
      <c r="C16" s="21">
        <v>-1.9541606033405725</v>
      </c>
      <c r="D16" s="21">
        <v>-3.4798949071738035</v>
      </c>
      <c r="E16" s="21">
        <v>-4.3380456305320783</v>
      </c>
      <c r="F16" s="21">
        <v>-8.5373970618303296</v>
      </c>
      <c r="G16" s="21">
        <v>-2.2648656291949747</v>
      </c>
      <c r="H16" s="21">
        <v>-4.3545529474290037</v>
      </c>
      <c r="I16" s="21">
        <v>-7.5852491833922286</v>
      </c>
      <c r="J16" s="21">
        <v>-14.642468268100647</v>
      </c>
      <c r="K16" s="21">
        <v>-2.6280403141384188</v>
      </c>
      <c r="L16" s="21">
        <v>-7.3075411482489301</v>
      </c>
      <c r="M16" s="21">
        <v>-7.1427337623019591</v>
      </c>
      <c r="N16" s="21">
        <v>-8.1524997002757456</v>
      </c>
      <c r="O16" s="21">
        <v>-4.8001643576276045</v>
      </c>
      <c r="P16" s="21">
        <v>-8.1963339805370516</v>
      </c>
      <c r="Q16" s="21">
        <v>-8.5200955697512484</v>
      </c>
      <c r="R16" s="21">
        <v>-9.1125179740555797</v>
      </c>
      <c r="S16" s="21">
        <v>-8.9679061060230705</v>
      </c>
      <c r="T16" s="21">
        <v>-17.624094686834248</v>
      </c>
      <c r="U16" s="21">
        <v>-12.714991043921609</v>
      </c>
      <c r="V16" s="21">
        <v>-9.7868207856362197</v>
      </c>
      <c r="W16" s="21">
        <v>-9.8193486217189214</v>
      </c>
      <c r="X16" s="21">
        <v>-10.557529354521836</v>
      </c>
      <c r="Y16" s="21">
        <v>-12.091185972213728</v>
      </c>
      <c r="Z16" s="21">
        <v>-14.179786381774113</v>
      </c>
      <c r="AA16" s="21">
        <v>-14.623320869492035</v>
      </c>
      <c r="AB16" s="21">
        <v>-17.921164384494325</v>
      </c>
      <c r="AC16" s="21">
        <v>-23.158515379450279</v>
      </c>
      <c r="AD16" s="21">
        <v>-25.851941770336079</v>
      </c>
      <c r="AE16" s="22">
        <v>-22.212446629576917</v>
      </c>
      <c r="AF16" s="22">
        <v>-21.313815993240013</v>
      </c>
      <c r="AG16" s="22">
        <v>-22.630071212181349</v>
      </c>
      <c r="AH16" s="22">
        <v>-17.340390249027987</v>
      </c>
      <c r="AI16" s="22">
        <v>-15.700309399826223</v>
      </c>
      <c r="AJ16" s="22">
        <v>-14.340599022719491</v>
      </c>
      <c r="AK16" s="22">
        <v>-11.93828895535253</v>
      </c>
      <c r="AL16" s="22">
        <v>-7.6003367837546261</v>
      </c>
      <c r="AM16" s="22">
        <v>0.36073084068322425</v>
      </c>
      <c r="AN16" s="22">
        <v>12.771895195818447</v>
      </c>
      <c r="AO16" s="72">
        <v>8.0674963175782946</v>
      </c>
      <c r="AP16" s="72">
        <v>9.6158941755887906</v>
      </c>
      <c r="AQ16" s="72">
        <v>7.031048267403639</v>
      </c>
      <c r="AR16" s="72">
        <v>4.2153958494668551</v>
      </c>
      <c r="AS16" s="72">
        <v>-1.7478956199893658</v>
      </c>
      <c r="AT16" s="72">
        <v>-1.360231849457783</v>
      </c>
      <c r="AU16" s="72">
        <v>-0.93407843935085655</v>
      </c>
      <c r="AV16" s="72">
        <v>-2.323566806120394</v>
      </c>
      <c r="AW16" s="72">
        <v>-7.027140879370787</v>
      </c>
      <c r="AX16" s="72">
        <v>-2.237621711282558</v>
      </c>
      <c r="AY16" s="72">
        <v>-5.1668382401418276</v>
      </c>
      <c r="AZ16" s="72">
        <v>-5.0768583002862355</v>
      </c>
      <c r="BA16" s="72">
        <v>-3.3248945177214253</v>
      </c>
      <c r="BB16" s="72">
        <v>-1.407694662547605</v>
      </c>
      <c r="BC16" s="72">
        <v>-3.406711780030812</v>
      </c>
      <c r="BD16" s="72">
        <v>-1.9645245797421766</v>
      </c>
      <c r="BE16" s="72">
        <v>-4.5314247618786458</v>
      </c>
      <c r="BF16" s="72">
        <v>-1.1896219984248102</v>
      </c>
      <c r="BG16" s="72">
        <v>-2.351900895448332</v>
      </c>
      <c r="BH16" s="72">
        <v>-2.7373772264928156</v>
      </c>
      <c r="BI16" s="72">
        <v>-3.3201052781090237</v>
      </c>
      <c r="BJ16" s="72">
        <v>-0.74292807555230767</v>
      </c>
      <c r="BK16" s="72">
        <v>-0.5008148443003746</v>
      </c>
      <c r="BL16" s="72">
        <v>-1.6484485626352758</v>
      </c>
      <c r="BM16" s="72">
        <v>-2.5981865591297471</v>
      </c>
      <c r="BN16" s="72">
        <v>1.2120750647411249</v>
      </c>
      <c r="BO16" s="72">
        <v>4.0037137149918518</v>
      </c>
      <c r="BP16" s="72">
        <v>-0.12821568956160814</v>
      </c>
      <c r="BQ16" s="72">
        <v>1.4149279201882223</v>
      </c>
      <c r="BR16" s="72">
        <v>0.79985116843443638</v>
      </c>
      <c r="BS16" s="72">
        <v>4.0861343615533254</v>
      </c>
      <c r="BT16" s="72">
        <v>-0.97870675172715793</v>
      </c>
      <c r="BU16" s="72">
        <v>-3.1373118386673262</v>
      </c>
      <c r="BV16" s="72">
        <v>4.4083213126217542</v>
      </c>
      <c r="BW16" s="72">
        <v>3.5215362287039009</v>
      </c>
      <c r="BX16" s="72">
        <v>1.4214450572903277</v>
      </c>
      <c r="BY16" s="73">
        <v>-5.9741402130708003</v>
      </c>
      <c r="BZ16" s="73">
        <v>-0.80192964320395954</v>
      </c>
      <c r="CA16" s="74">
        <v>3.7784321527587901</v>
      </c>
      <c r="CB16" s="71">
        <v>-1.253506101796326</v>
      </c>
      <c r="CC16" s="21">
        <f t="shared" si="2"/>
        <v>-5.3675285290447627</v>
      </c>
      <c r="CD16" s="21">
        <f t="shared" si="3"/>
        <v>59.797234221392692</v>
      </c>
      <c r="CE16" s="21">
        <f t="shared" si="4"/>
        <v>7.7328671410669338</v>
      </c>
      <c r="CF16" s="24">
        <v>78</v>
      </c>
      <c r="CG16" s="69">
        <v>-1</v>
      </c>
    </row>
    <row r="17" spans="2:85" x14ac:dyDescent="0.25">
      <c r="B17" s="9" t="s">
        <v>10</v>
      </c>
      <c r="C17" s="21">
        <v>3.7333333333333329</v>
      </c>
      <c r="D17" s="21">
        <v>3.2333333333333329</v>
      </c>
      <c r="E17" s="21">
        <v>1.5333333333333332</v>
      </c>
      <c r="F17" s="21">
        <v>1.3999999999999997</v>
      </c>
      <c r="G17" s="21">
        <v>0.43333333333333335</v>
      </c>
      <c r="H17" s="21">
        <v>1.0999999999999999</v>
      </c>
      <c r="I17" s="21">
        <v>1.9333333333333333</v>
      </c>
      <c r="J17" s="21">
        <v>1.9666666666666666</v>
      </c>
      <c r="K17" s="21">
        <v>1.5666666666666664</v>
      </c>
      <c r="L17" s="21">
        <v>1.4333333333333333</v>
      </c>
      <c r="M17" s="21">
        <v>1.1666666666666667</v>
      </c>
      <c r="N17" s="21">
        <v>1.6333333333333335</v>
      </c>
      <c r="O17" s="21">
        <v>2.2333333333333329</v>
      </c>
      <c r="P17" s="21">
        <v>2.9</v>
      </c>
      <c r="Q17" s="21">
        <v>3</v>
      </c>
      <c r="R17" s="21">
        <v>3.9333333333333331</v>
      </c>
      <c r="S17" s="21">
        <v>4.1000000000000005</v>
      </c>
      <c r="T17" s="21">
        <v>4.7333333333333334</v>
      </c>
      <c r="U17" s="21">
        <v>5.166666666666667</v>
      </c>
      <c r="V17" s="21">
        <v>5</v>
      </c>
      <c r="W17" s="21">
        <v>4.9666666666666668</v>
      </c>
      <c r="X17" s="21">
        <v>4.7333333333333334</v>
      </c>
      <c r="Y17" s="21">
        <v>4.8</v>
      </c>
      <c r="Z17" s="21">
        <v>4.7333333333333334</v>
      </c>
      <c r="AA17" s="21">
        <v>4.4333333333333327</v>
      </c>
      <c r="AB17" s="21">
        <v>4</v>
      </c>
      <c r="AC17" s="21">
        <v>3.8666666666666667</v>
      </c>
      <c r="AD17" s="21">
        <v>4.5</v>
      </c>
      <c r="AE17" s="22">
        <v>6.3999999999999995</v>
      </c>
      <c r="AF17" s="22">
        <v>7.3999999999999995</v>
      </c>
      <c r="AG17" s="22">
        <v>8.7333333333333325</v>
      </c>
      <c r="AH17" s="22">
        <v>9.5666666666666647</v>
      </c>
      <c r="AI17" s="22">
        <v>9.8333333333333339</v>
      </c>
      <c r="AJ17" s="22">
        <v>9.9333333333333336</v>
      </c>
      <c r="AK17" s="22">
        <v>9</v>
      </c>
      <c r="AL17" s="22">
        <v>7.333333333333333</v>
      </c>
      <c r="AM17" s="22">
        <v>6.5666666666666664</v>
      </c>
      <c r="AN17" s="22">
        <v>3.8666666666666667</v>
      </c>
      <c r="AO17" s="22">
        <v>1.0333333333333334</v>
      </c>
      <c r="AP17" s="22">
        <v>-1.5</v>
      </c>
      <c r="AQ17" s="22">
        <v>-4.7666666666666666</v>
      </c>
      <c r="AR17" s="22">
        <v>-4.8666666666666663</v>
      </c>
      <c r="AS17" s="22">
        <v>-3.7666666666666671</v>
      </c>
      <c r="AT17" s="22">
        <v>-2.6999999999999997</v>
      </c>
      <c r="AU17" s="22">
        <v>-1.2333333333333334</v>
      </c>
      <c r="AV17" s="22">
        <v>-6.6666666666666666E-2</v>
      </c>
      <c r="AW17" s="22">
        <v>0.33333333333333331</v>
      </c>
      <c r="AX17" s="22">
        <v>0.40000000000000008</v>
      </c>
      <c r="AY17" s="22">
        <v>0.26666666666666666</v>
      </c>
      <c r="AZ17" s="22">
        <v>0.79999999999999993</v>
      </c>
      <c r="BA17" s="22">
        <v>0.5</v>
      </c>
      <c r="BB17" s="22">
        <v>-0.33333333333333331</v>
      </c>
      <c r="BC17" s="22">
        <v>-0.3666666666666667</v>
      </c>
      <c r="BD17" s="22">
        <v>-0.6</v>
      </c>
      <c r="BE17" s="22">
        <v>-0.10000000000000002</v>
      </c>
      <c r="BF17" s="22">
        <v>0.70000000000000007</v>
      </c>
      <c r="BG17" s="22">
        <v>1.3333333333333333</v>
      </c>
      <c r="BH17" s="22">
        <v>1.7333333333333334</v>
      </c>
      <c r="BI17" s="22">
        <v>1.8333333333333333</v>
      </c>
      <c r="BJ17" s="22">
        <v>1.7333333333333334</v>
      </c>
      <c r="BK17" s="22">
        <v>1.3333333333333333</v>
      </c>
      <c r="BL17" s="22">
        <v>1.9333333333333333</v>
      </c>
      <c r="BM17" s="22">
        <v>1.3333333333333333</v>
      </c>
      <c r="BN17" s="22">
        <v>1.2333333333333334</v>
      </c>
      <c r="BO17" s="22">
        <v>0.9</v>
      </c>
      <c r="BP17" s="22">
        <v>0.73333333333333339</v>
      </c>
      <c r="BQ17" s="22">
        <v>1.4333333333333333</v>
      </c>
      <c r="BR17" s="22">
        <v>1.6333333333333335</v>
      </c>
      <c r="BS17" s="22">
        <v>1.5333333333333332</v>
      </c>
      <c r="BT17" s="22">
        <v>2</v>
      </c>
      <c r="BU17" s="22">
        <v>1.5666666666666667</v>
      </c>
      <c r="BV17" s="22">
        <v>1.5666666666666664</v>
      </c>
      <c r="BW17" s="22">
        <v>1.8333333333333333</v>
      </c>
      <c r="BX17" s="22">
        <v>1.8</v>
      </c>
      <c r="BY17" s="25">
        <v>1.9666666666666668</v>
      </c>
      <c r="BZ17" s="25">
        <v>2.0333333333333332</v>
      </c>
      <c r="CA17" s="9">
        <v>2.1</v>
      </c>
      <c r="CB17" s="65">
        <v>2.4</v>
      </c>
      <c r="CC17" s="21">
        <f t="shared" si="2"/>
        <v>2.3917748917748924</v>
      </c>
      <c r="CD17" s="21">
        <f t="shared" si="3"/>
        <v>8.8431413038901621</v>
      </c>
      <c r="CE17" s="21">
        <f t="shared" si="4"/>
        <v>2.97374196995808</v>
      </c>
      <c r="CF17" s="24">
        <v>78</v>
      </c>
      <c r="CG17" s="69">
        <v>1</v>
      </c>
    </row>
    <row r="18" spans="2:85" x14ac:dyDescent="0.25">
      <c r="B18" s="9" t="s">
        <v>158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>
        <v>49.6</v>
      </c>
      <c r="AF18" s="22">
        <v>39.700000000000003</v>
      </c>
      <c r="AG18" s="22">
        <v>36.5</v>
      </c>
      <c r="AH18" s="22">
        <v>23.1</v>
      </c>
      <c r="AI18" s="22">
        <v>16.7</v>
      </c>
      <c r="AJ18" s="22">
        <v>11.3</v>
      </c>
      <c r="AK18" s="22">
        <v>-3.8</v>
      </c>
      <c r="AL18" s="22">
        <v>-17.8</v>
      </c>
      <c r="AM18" s="22">
        <v>-37</v>
      </c>
      <c r="AN18" s="22">
        <v>-42.3</v>
      </c>
      <c r="AO18" s="22">
        <v>-39.1</v>
      </c>
      <c r="AP18" s="22">
        <v>-29.3</v>
      </c>
      <c r="AQ18" s="22">
        <v>-20.7</v>
      </c>
      <c r="AR18" s="22">
        <v>-11.5</v>
      </c>
      <c r="AS18" s="22">
        <v>-7.7</v>
      </c>
      <c r="AT18" s="22">
        <v>-2.4</v>
      </c>
      <c r="AU18" s="22">
        <v>10.8</v>
      </c>
      <c r="AV18" s="22">
        <v>12.3</v>
      </c>
      <c r="AW18" s="22">
        <v>13</v>
      </c>
      <c r="AX18" s="22">
        <v>5.8</v>
      </c>
      <c r="AY18" s="22">
        <v>2.6</v>
      </c>
      <c r="AZ18" s="22">
        <v>2</v>
      </c>
      <c r="BA18" s="22">
        <v>1.3</v>
      </c>
      <c r="BB18" s="22">
        <v>6.1</v>
      </c>
      <c r="BC18" s="22">
        <v>4.8</v>
      </c>
      <c r="BD18" s="22">
        <v>7.9</v>
      </c>
      <c r="BE18" s="22">
        <v>6.5</v>
      </c>
      <c r="BF18" s="22">
        <v>8.1999999999999993</v>
      </c>
      <c r="BG18" s="22">
        <v>10.6</v>
      </c>
      <c r="BH18" s="22">
        <v>7.7</v>
      </c>
      <c r="BI18" s="22">
        <v>10.7</v>
      </c>
      <c r="BJ18" s="22">
        <v>-4.5</v>
      </c>
      <c r="BK18" s="22">
        <v>-6.5</v>
      </c>
      <c r="BL18" s="22">
        <v>-4.5999999999999996</v>
      </c>
      <c r="BM18" s="22">
        <v>-7.9</v>
      </c>
      <c r="BN18" s="22">
        <v>6.6</v>
      </c>
      <c r="BO18" s="22">
        <v>7.1</v>
      </c>
      <c r="BP18" s="22">
        <v>9.5</v>
      </c>
      <c r="BQ18" s="22">
        <v>9.6</v>
      </c>
      <c r="BR18" s="22">
        <v>7.8</v>
      </c>
      <c r="BS18" s="22">
        <v>9.3000000000000007</v>
      </c>
      <c r="BT18" s="22">
        <v>9.1</v>
      </c>
      <c r="BU18" s="22">
        <v>8.8000000000000007</v>
      </c>
      <c r="BV18" s="22">
        <v>7.9</v>
      </c>
      <c r="BW18" s="22">
        <v>11.4</v>
      </c>
      <c r="BX18" s="22">
        <v>8.6999999999999993</v>
      </c>
      <c r="BY18" s="23">
        <v>7.2</v>
      </c>
      <c r="BZ18" s="23">
        <v>11.8</v>
      </c>
      <c r="CA18" s="9">
        <v>6.4</v>
      </c>
      <c r="CB18" s="65">
        <v>9</v>
      </c>
      <c r="CC18" s="21">
        <f t="shared" si="2"/>
        <v>3.5367346938775501</v>
      </c>
      <c r="CD18" s="21">
        <f t="shared" si="3"/>
        <v>294.31990998648513</v>
      </c>
      <c r="CE18" s="21">
        <f t="shared" si="4"/>
        <v>17.155754427785599</v>
      </c>
      <c r="CF18" s="24">
        <v>50</v>
      </c>
      <c r="CG18" s="69">
        <v>1</v>
      </c>
    </row>
    <row r="19" spans="2:85" x14ac:dyDescent="0.25"/>
    <row r="20" spans="2:85" x14ac:dyDescent="0.25"/>
    <row r="21" spans="2:85" x14ac:dyDescent="0.25"/>
    <row r="22" spans="2:85" x14ac:dyDescent="0.25"/>
    <row r="23" spans="2:85" x14ac:dyDescent="0.25">
      <c r="B23" s="20" t="s">
        <v>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CC23" s="50" t="s">
        <v>167</v>
      </c>
    </row>
    <row r="24" spans="2:85" x14ac:dyDescent="0.25">
      <c r="CC24" s="9" t="s">
        <v>168</v>
      </c>
    </row>
    <row r="25" spans="2:85" x14ac:dyDescent="0.25">
      <c r="B25" s="33" t="s">
        <v>11</v>
      </c>
      <c r="C25" s="34">
        <f t="shared" ref="C25:AH25" si="5">(C5-$CC$5)^2</f>
        <v>5.129930848372366</v>
      </c>
      <c r="D25" s="34">
        <f t="shared" si="5"/>
        <v>10.659800978242478</v>
      </c>
      <c r="E25" s="34">
        <f t="shared" si="5"/>
        <v>12.708762017203592</v>
      </c>
      <c r="F25" s="34">
        <f t="shared" si="5"/>
        <v>10.659800978242478</v>
      </c>
      <c r="G25" s="34">
        <f t="shared" si="5"/>
        <v>18.189671108112588</v>
      </c>
      <c r="H25" s="34">
        <f t="shared" si="5"/>
        <v>20.838632147073728</v>
      </c>
      <c r="I25" s="34">
        <f t="shared" si="5"/>
        <v>1.134086692528256</v>
      </c>
      <c r="J25" s="34">
        <f t="shared" si="5"/>
        <v>2.1460347444762848</v>
      </c>
      <c r="K25" s="34">
        <f t="shared" si="5"/>
        <v>0.58512565356719826</v>
      </c>
      <c r="L25" s="34">
        <f t="shared" si="5"/>
        <v>0.18928149772305411</v>
      </c>
      <c r="M25" s="34">
        <f t="shared" si="5"/>
        <v>4.6869438353853798</v>
      </c>
      <c r="N25" s="34">
        <f t="shared" si="5"/>
        <v>0.28629448473604979</v>
      </c>
      <c r="O25" s="34">
        <f t="shared" si="5"/>
        <v>0.5403204587620305</v>
      </c>
      <c r="P25" s="34">
        <f t="shared" si="5"/>
        <v>8.0375931860347638</v>
      </c>
      <c r="Q25" s="34">
        <f t="shared" si="5"/>
        <v>9.2116191600607564</v>
      </c>
      <c r="R25" s="34">
        <f t="shared" si="5"/>
        <v>4.5585022769438375</v>
      </c>
      <c r="S25" s="34">
        <f t="shared" si="5"/>
        <v>0.69733344577500977</v>
      </c>
      <c r="T25" s="34">
        <f t="shared" si="5"/>
        <v>0.58512565356719826</v>
      </c>
      <c r="U25" s="34">
        <f t="shared" si="5"/>
        <v>1.134086692528256</v>
      </c>
      <c r="V25" s="34">
        <f t="shared" si="5"/>
        <v>6.943567212008773</v>
      </c>
      <c r="W25" s="34">
        <f t="shared" si="5"/>
        <v>44.024086692528257</v>
      </c>
      <c r="X25" s="34">
        <f t="shared" si="5"/>
        <v>40.133047731489334</v>
      </c>
      <c r="Y25" s="34">
        <f t="shared" si="5"/>
        <v>69.473307471749081</v>
      </c>
      <c r="Z25" s="34">
        <f t="shared" si="5"/>
        <v>59.831229549671249</v>
      </c>
      <c r="AA25" s="34">
        <f t="shared" si="5"/>
        <v>100.70252825096993</v>
      </c>
      <c r="AB25" s="34">
        <f t="shared" si="5"/>
        <v>152.15382695226859</v>
      </c>
      <c r="AC25" s="34">
        <f t="shared" si="5"/>
        <v>177.82395682239846</v>
      </c>
      <c r="AD25" s="34">
        <f t="shared" si="5"/>
        <v>351.00265812110001</v>
      </c>
      <c r="AE25" s="34">
        <f t="shared" si="5"/>
        <v>498.85512565356737</v>
      </c>
      <c r="AF25" s="34">
        <f t="shared" si="5"/>
        <v>539.86824253668453</v>
      </c>
      <c r="AG25" s="34">
        <f t="shared" si="5"/>
        <v>563.35330747174942</v>
      </c>
      <c r="AH25" s="34">
        <f t="shared" si="5"/>
        <v>425.80590487434705</v>
      </c>
      <c r="AI25" s="34">
        <f t="shared" ref="AI25:BN25" si="6">(AI5-$CC$5)^2</f>
        <v>358.53668409512557</v>
      </c>
      <c r="AJ25" s="34">
        <f t="shared" si="6"/>
        <v>214.18512565356724</v>
      </c>
      <c r="AK25" s="34">
        <f t="shared" si="6"/>
        <v>128.48369708213872</v>
      </c>
      <c r="AL25" s="34">
        <f t="shared" si="6"/>
        <v>8.6146061730477168</v>
      </c>
      <c r="AM25" s="34">
        <f t="shared" si="6"/>
        <v>29.865515263956755</v>
      </c>
      <c r="AN25" s="34">
        <f t="shared" si="6"/>
        <v>97.316943835385388</v>
      </c>
      <c r="AO25" s="34">
        <f t="shared" si="6"/>
        <v>242.2672035756452</v>
      </c>
      <c r="AP25" s="34">
        <f t="shared" si="6"/>
        <v>452.19746331590449</v>
      </c>
      <c r="AQ25" s="34">
        <f t="shared" si="6"/>
        <v>301.54096980941137</v>
      </c>
      <c r="AR25" s="34">
        <f t="shared" si="6"/>
        <v>239.16421656265794</v>
      </c>
      <c r="AS25" s="34">
        <f t="shared" si="6"/>
        <v>120.22980097824239</v>
      </c>
      <c r="AT25" s="34">
        <f t="shared" si="6"/>
        <v>33.234476302917756</v>
      </c>
      <c r="AU25" s="34">
        <f t="shared" si="6"/>
        <v>23.66759318603474</v>
      </c>
      <c r="AV25" s="34">
        <f t="shared" si="6"/>
        <v>22.704606173047644</v>
      </c>
      <c r="AW25" s="34">
        <f t="shared" si="6"/>
        <v>23.66759318603474</v>
      </c>
      <c r="AX25" s="34">
        <f t="shared" si="6"/>
        <v>21.761619160060686</v>
      </c>
      <c r="AY25" s="34">
        <f t="shared" si="6"/>
        <v>30.968502276943862</v>
      </c>
      <c r="AZ25" s="34">
        <f t="shared" si="6"/>
        <v>28.782528250969804</v>
      </c>
      <c r="BA25" s="34">
        <f t="shared" si="6"/>
        <v>32.091489289930813</v>
      </c>
      <c r="BB25" s="34">
        <f t="shared" si="6"/>
        <v>26.676554224995748</v>
      </c>
      <c r="BC25" s="34">
        <f t="shared" si="6"/>
        <v>28.782528250969804</v>
      </c>
      <c r="BD25" s="34">
        <f t="shared" si="6"/>
        <v>20.838632147073728</v>
      </c>
      <c r="BE25" s="34">
        <f t="shared" si="6"/>
        <v>16.523697082138661</v>
      </c>
      <c r="BF25" s="34">
        <f t="shared" si="6"/>
        <v>19.052658121099675</v>
      </c>
      <c r="BG25" s="34">
        <f t="shared" si="6"/>
        <v>3.1149957834373101</v>
      </c>
      <c r="BH25" s="34">
        <f t="shared" si="6"/>
        <v>7.1018789003204414</v>
      </c>
      <c r="BI25" s="34">
        <f t="shared" si="6"/>
        <v>4.6869438353853798</v>
      </c>
      <c r="BJ25" s="34">
        <f t="shared" si="6"/>
        <v>6.5788918873334579</v>
      </c>
      <c r="BK25" s="34">
        <f t="shared" si="6"/>
        <v>8.7908399392814616</v>
      </c>
      <c r="BL25" s="34">
        <f t="shared" si="6"/>
        <v>7.6448659133074219</v>
      </c>
      <c r="BM25" s="34">
        <f t="shared" si="6"/>
        <v>3.477982796424353</v>
      </c>
      <c r="BN25" s="34">
        <f t="shared" si="6"/>
        <v>3.1149957834373101</v>
      </c>
      <c r="BO25" s="34">
        <f t="shared" ref="BO25:BZ25" si="7">(BO5-$CC$5)^2</f>
        <v>15.720710069151579</v>
      </c>
      <c r="BP25" s="34">
        <f t="shared" si="7"/>
        <v>16.523697082138661</v>
      </c>
      <c r="BQ25" s="34">
        <f t="shared" si="7"/>
        <v>28.782528250969804</v>
      </c>
      <c r="BR25" s="34">
        <f t="shared" si="7"/>
        <v>10.659800978242478</v>
      </c>
      <c r="BS25" s="34">
        <f t="shared" si="7"/>
        <v>4.6869438353853798</v>
      </c>
      <c r="BT25" s="34">
        <f t="shared" si="7"/>
        <v>0.31915162759318871</v>
      </c>
      <c r="BU25" s="34">
        <f t="shared" si="7"/>
        <v>0.74811266655422415</v>
      </c>
      <c r="BV25" s="34">
        <f t="shared" si="7"/>
        <v>2.7720087704503178</v>
      </c>
      <c r="BW25" s="34">
        <f t="shared" si="7"/>
        <v>0.21616461460616732</v>
      </c>
      <c r="BX25" s="34">
        <f t="shared" si="7"/>
        <v>0.58512565356719826</v>
      </c>
      <c r="BY25" s="34">
        <f t="shared" si="7"/>
        <v>1.134086692528256</v>
      </c>
      <c r="BZ25" s="34">
        <f t="shared" si="7"/>
        <v>0.74811266655422415</v>
      </c>
      <c r="CC25" s="9" t="s">
        <v>169</v>
      </c>
    </row>
    <row r="26" spans="2:85" x14ac:dyDescent="0.25">
      <c r="B26" s="33" t="s">
        <v>12</v>
      </c>
      <c r="C26" s="34">
        <f t="shared" ref="C26:AH26" si="8">(C6-$CC$6)^2</f>
        <v>7.445102040816332</v>
      </c>
      <c r="D26" s="34">
        <f t="shared" si="8"/>
        <v>8.0008163265306163</v>
      </c>
      <c r="E26" s="34">
        <f t="shared" si="8"/>
        <v>8.0008163265306163</v>
      </c>
      <c r="F26" s="34">
        <f t="shared" si="8"/>
        <v>8.0008163265306163</v>
      </c>
      <c r="G26" s="34">
        <f t="shared" si="8"/>
        <v>4.9665306122449024</v>
      </c>
      <c r="H26" s="34">
        <f t="shared" si="8"/>
        <v>2.3365306122448977</v>
      </c>
      <c r="I26" s="34">
        <f t="shared" si="8"/>
        <v>2.3365306122448977</v>
      </c>
      <c r="J26" s="34">
        <f t="shared" si="8"/>
        <v>4.9665306122449024</v>
      </c>
      <c r="K26" s="34">
        <f t="shared" si="8"/>
        <v>1.0579591836734692</v>
      </c>
      <c r="L26" s="34">
        <f t="shared" si="8"/>
        <v>4.1151020408163257</v>
      </c>
      <c r="M26" s="34">
        <f t="shared" si="8"/>
        <v>5.1020408163264946E-3</v>
      </c>
      <c r="N26" s="34">
        <f t="shared" si="8"/>
        <v>0.53081632653061361</v>
      </c>
      <c r="O26" s="34">
        <f t="shared" si="8"/>
        <v>7.3673469387754584E-2</v>
      </c>
      <c r="P26" s="34">
        <f t="shared" si="8"/>
        <v>5.2244897959184113E-2</v>
      </c>
      <c r="Q26" s="34">
        <f t="shared" si="8"/>
        <v>0.68653061224489897</v>
      </c>
      <c r="R26" s="34">
        <f t="shared" si="8"/>
        <v>0.22224489795918376</v>
      </c>
      <c r="S26" s="34">
        <f t="shared" si="8"/>
        <v>5.2244897959184113E-2</v>
      </c>
      <c r="T26" s="34">
        <f t="shared" si="8"/>
        <v>2.9387755102040607E-2</v>
      </c>
      <c r="U26" s="34">
        <f t="shared" si="8"/>
        <v>5.2244897959184113E-2</v>
      </c>
      <c r="V26" s="34">
        <f t="shared" si="8"/>
        <v>0.18367346938775531</v>
      </c>
      <c r="W26" s="34">
        <f t="shared" si="8"/>
        <v>0.32653061224489766</v>
      </c>
      <c r="X26" s="34">
        <f t="shared" si="8"/>
        <v>2.1651020408163268</v>
      </c>
      <c r="Y26" s="34">
        <f t="shared" si="8"/>
        <v>2.4693877551020402</v>
      </c>
      <c r="Z26" s="34">
        <f t="shared" si="8"/>
        <v>7.1365306122448944</v>
      </c>
      <c r="AA26" s="34">
        <f t="shared" si="8"/>
        <v>12.050816326530613</v>
      </c>
      <c r="AB26" s="34">
        <f t="shared" si="8"/>
        <v>21.822244897959177</v>
      </c>
      <c r="AC26" s="34">
        <f t="shared" si="8"/>
        <v>26.743673469387748</v>
      </c>
      <c r="AD26" s="34">
        <f t="shared" si="8"/>
        <v>24.715102040816326</v>
      </c>
      <c r="AE26" s="34">
        <f t="shared" si="8"/>
        <v>23.730816326530608</v>
      </c>
      <c r="AF26" s="34">
        <f t="shared" si="8"/>
        <v>29.936530612244898</v>
      </c>
      <c r="AG26" s="34">
        <f t="shared" si="8"/>
        <v>32.165102040816322</v>
      </c>
      <c r="AH26" s="34">
        <f t="shared" si="8"/>
        <v>36.862244897959179</v>
      </c>
      <c r="AI26" s="34">
        <f t="shared" ref="AI26:BN26" si="9">(AI6-$CC$6)^2</f>
        <v>27.787959183673468</v>
      </c>
      <c r="AJ26" s="34">
        <f t="shared" si="9"/>
        <v>25.719387755102037</v>
      </c>
      <c r="AK26" s="34">
        <f t="shared" si="9"/>
        <v>14.987959183673466</v>
      </c>
      <c r="AL26" s="34">
        <f t="shared" si="9"/>
        <v>1.1479591836734688</v>
      </c>
      <c r="AM26" s="34">
        <f t="shared" si="9"/>
        <v>4.1151020408163257</v>
      </c>
      <c r="AN26" s="34">
        <f t="shared" si="9"/>
        <v>30.565102040816345</v>
      </c>
      <c r="AO26" s="34">
        <f t="shared" si="9"/>
        <v>61.286530612244881</v>
      </c>
      <c r="AP26" s="34">
        <f t="shared" si="9"/>
        <v>76.187959183673485</v>
      </c>
      <c r="AQ26" s="34">
        <f t="shared" si="9"/>
        <v>77.943673469387733</v>
      </c>
      <c r="AR26" s="34">
        <f t="shared" si="9"/>
        <v>76.187959183673485</v>
      </c>
      <c r="AS26" s="34">
        <f t="shared" si="9"/>
        <v>56.679387755102063</v>
      </c>
      <c r="AT26" s="34">
        <f t="shared" si="9"/>
        <v>42.622244897959206</v>
      </c>
      <c r="AU26" s="34">
        <f t="shared" si="9"/>
        <v>28.393673469387743</v>
      </c>
      <c r="AV26" s="34">
        <f t="shared" si="9"/>
        <v>29.469387755102044</v>
      </c>
      <c r="AW26" s="34">
        <f t="shared" si="9"/>
        <v>15.433673469387758</v>
      </c>
      <c r="AX26" s="34">
        <f t="shared" si="9"/>
        <v>13.902244897959191</v>
      </c>
      <c r="AY26" s="34">
        <f t="shared" si="9"/>
        <v>17.045102040816325</v>
      </c>
      <c r="AZ26" s="34">
        <f t="shared" si="9"/>
        <v>21.423673469387751</v>
      </c>
      <c r="BA26" s="34">
        <f t="shared" si="9"/>
        <v>5.8979591836734704</v>
      </c>
      <c r="BB26" s="34">
        <f t="shared" si="9"/>
        <v>6.9093877551020384</v>
      </c>
      <c r="BC26" s="34">
        <f t="shared" si="9"/>
        <v>0.86224489795918413</v>
      </c>
      <c r="BD26" s="34">
        <f t="shared" si="9"/>
        <v>2.9387755102040607E-2</v>
      </c>
      <c r="BE26" s="34">
        <f t="shared" si="9"/>
        <v>0.10795918367346979</v>
      </c>
      <c r="BF26" s="34">
        <f t="shared" si="9"/>
        <v>5.1020408163264946E-3</v>
      </c>
      <c r="BG26" s="34">
        <f t="shared" si="9"/>
        <v>2.9387755102040607E-2</v>
      </c>
      <c r="BH26" s="34">
        <f t="shared" si="9"/>
        <v>0.7593877551020416</v>
      </c>
      <c r="BI26" s="34">
        <f t="shared" si="9"/>
        <v>0.59510204081632501</v>
      </c>
      <c r="BJ26" s="34">
        <f t="shared" si="9"/>
        <v>1.3722448979591821</v>
      </c>
      <c r="BK26" s="34">
        <f t="shared" si="9"/>
        <v>3.1379591836734662</v>
      </c>
      <c r="BL26" s="34">
        <f t="shared" si="9"/>
        <v>3.1379591836734662</v>
      </c>
      <c r="BM26" s="34">
        <f t="shared" si="9"/>
        <v>2.7936734693877532</v>
      </c>
      <c r="BN26" s="34">
        <f t="shared" si="9"/>
        <v>2.4693877551020402</v>
      </c>
      <c r="BO26" s="34">
        <f t="shared" ref="BO26:BZ26" si="10">(BO6-$CC$6)^2</f>
        <v>2.7936734693877532</v>
      </c>
      <c r="BP26" s="34">
        <f t="shared" si="10"/>
        <v>3.8865306122448984</v>
      </c>
      <c r="BQ26" s="34">
        <f t="shared" si="10"/>
        <v>3.1379591836734662</v>
      </c>
      <c r="BR26" s="34">
        <f t="shared" si="10"/>
        <v>4.7151020408163236</v>
      </c>
      <c r="BS26" s="34">
        <f t="shared" si="10"/>
        <v>6.6122448979591821</v>
      </c>
      <c r="BT26" s="34">
        <f t="shared" si="10"/>
        <v>7.1365306122448944</v>
      </c>
      <c r="BU26" s="34">
        <f t="shared" si="10"/>
        <v>8.2451020408163291</v>
      </c>
      <c r="BV26" s="34">
        <f t="shared" si="10"/>
        <v>11.366530612244901</v>
      </c>
      <c r="BW26" s="34">
        <f t="shared" si="10"/>
        <v>14.223673469387755</v>
      </c>
      <c r="BX26" s="34">
        <f t="shared" si="10"/>
        <v>14.987959183673466</v>
      </c>
      <c r="BY26" s="34">
        <f t="shared" si="10"/>
        <v>19.993673469387755</v>
      </c>
      <c r="BZ26" s="34">
        <f t="shared" si="10"/>
        <v>20.897959183673468</v>
      </c>
      <c r="CC26" s="9" t="s">
        <v>170</v>
      </c>
    </row>
    <row r="27" spans="2:85" x14ac:dyDescent="0.25">
      <c r="B27" s="33" t="s">
        <v>13</v>
      </c>
      <c r="C27" s="34">
        <f t="shared" ref="C27:AH27" si="11">(C7-$CC$7)^2</f>
        <v>36.437685950413339</v>
      </c>
      <c r="D27" s="34">
        <f t="shared" si="11"/>
        <v>36.437685950413339</v>
      </c>
      <c r="E27" s="34">
        <f t="shared" si="11"/>
        <v>36.437685950413339</v>
      </c>
      <c r="F27" s="34">
        <f t="shared" si="11"/>
        <v>36.437685950413339</v>
      </c>
      <c r="G27" s="34">
        <f t="shared" si="11"/>
        <v>28.476776859504206</v>
      </c>
      <c r="H27" s="34">
        <f t="shared" si="11"/>
        <v>28.476776859504206</v>
      </c>
      <c r="I27" s="34">
        <f t="shared" si="11"/>
        <v>26.382231404958791</v>
      </c>
      <c r="J27" s="34">
        <f t="shared" si="11"/>
        <v>26.382231404958791</v>
      </c>
      <c r="K27" s="34">
        <f t="shared" si="11"/>
        <v>29.554049586776948</v>
      </c>
      <c r="L27" s="34">
        <f t="shared" si="11"/>
        <v>14.717685950413275</v>
      </c>
      <c r="M27" s="34">
        <f t="shared" si="11"/>
        <v>5.4585950413223454</v>
      </c>
      <c r="N27" s="34">
        <f t="shared" si="11"/>
        <v>7.487685950413252</v>
      </c>
      <c r="O27" s="34">
        <f t="shared" si="11"/>
        <v>12.50586776859511</v>
      </c>
      <c r="P27" s="34">
        <f t="shared" si="11"/>
        <v>11.131322314049632</v>
      </c>
      <c r="Q27" s="34">
        <f t="shared" si="11"/>
        <v>3.0149586776859687</v>
      </c>
      <c r="R27" s="34">
        <f t="shared" si="11"/>
        <v>9.8367768595042016</v>
      </c>
      <c r="S27" s="34">
        <f t="shared" si="11"/>
        <v>9.2195041322314637</v>
      </c>
      <c r="T27" s="34">
        <f t="shared" si="11"/>
        <v>7.487685950413252</v>
      </c>
      <c r="U27" s="34">
        <f t="shared" si="11"/>
        <v>4.146776859504171</v>
      </c>
      <c r="V27" s="34">
        <f t="shared" si="11"/>
        <v>5.4585950413223454</v>
      </c>
      <c r="W27" s="34">
        <f t="shared" si="11"/>
        <v>9.8367768595042016</v>
      </c>
      <c r="X27" s="34">
        <f t="shared" si="11"/>
        <v>2.6776859504132591</v>
      </c>
      <c r="Y27" s="34">
        <f t="shared" si="11"/>
        <v>1.0740495867768793</v>
      </c>
      <c r="Z27" s="34">
        <f t="shared" si="11"/>
        <v>0.19041322314050296</v>
      </c>
      <c r="AA27" s="34">
        <f t="shared" si="11"/>
        <v>6.9504132231402171E-2</v>
      </c>
      <c r="AB27" s="34">
        <f t="shared" si="11"/>
        <v>3.1104132231404771</v>
      </c>
      <c r="AC27" s="34">
        <f t="shared" si="11"/>
        <v>17.335867768594987</v>
      </c>
      <c r="AD27" s="34">
        <f t="shared" si="11"/>
        <v>7.0949586776859146</v>
      </c>
      <c r="AE27" s="34">
        <f t="shared" si="11"/>
        <v>3.8558677685950036</v>
      </c>
      <c r="AF27" s="34">
        <f t="shared" si="11"/>
        <v>14.164958677685911</v>
      </c>
      <c r="AG27" s="34">
        <f t="shared" si="11"/>
        <v>30.954049586776769</v>
      </c>
      <c r="AH27" s="34">
        <f t="shared" si="11"/>
        <v>30.954049586776769</v>
      </c>
      <c r="AI27" s="34">
        <f t="shared" ref="AI27:BN27" si="12">(AI7-$CC$7)^2</f>
        <v>23.654958677685844</v>
      </c>
      <c r="AJ27" s="34">
        <f t="shared" si="12"/>
        <v>32.076776859504058</v>
      </c>
      <c r="AK27" s="34">
        <f t="shared" si="12"/>
        <v>24.637685950413129</v>
      </c>
      <c r="AL27" s="34">
        <f t="shared" si="12"/>
        <v>7.0949586776859146</v>
      </c>
      <c r="AM27" s="34">
        <f t="shared" si="12"/>
        <v>0.1322314049586697</v>
      </c>
      <c r="AN27" s="34">
        <f t="shared" si="12"/>
        <v>5.0013223140496104</v>
      </c>
      <c r="AO27" s="34">
        <f t="shared" si="12"/>
        <v>24.367685950413303</v>
      </c>
      <c r="AP27" s="34">
        <f t="shared" si="12"/>
        <v>35.240413223140592</v>
      </c>
      <c r="AQ27" s="34">
        <f t="shared" si="12"/>
        <v>44.041322314049729</v>
      </c>
      <c r="AR27" s="34">
        <f t="shared" si="12"/>
        <v>35.240413223140592</v>
      </c>
      <c r="AS27" s="34">
        <f t="shared" si="12"/>
        <v>18.80404958677692</v>
      </c>
      <c r="AT27" s="34">
        <f t="shared" si="12"/>
        <v>22.433140495867818</v>
      </c>
      <c r="AU27" s="34">
        <f t="shared" si="12"/>
        <v>25.364958677686047</v>
      </c>
      <c r="AV27" s="34">
        <f t="shared" si="12"/>
        <v>13.223140495867849</v>
      </c>
      <c r="AW27" s="34">
        <f t="shared" si="12"/>
        <v>6.4331404958678169</v>
      </c>
      <c r="AX27" s="34">
        <f t="shared" si="12"/>
        <v>5.9358677685950809</v>
      </c>
      <c r="AY27" s="34">
        <f t="shared" si="12"/>
        <v>9.2195041322314637</v>
      </c>
      <c r="AZ27" s="34">
        <f t="shared" si="12"/>
        <v>3.3722314049587023</v>
      </c>
      <c r="BA27" s="34">
        <f t="shared" si="12"/>
        <v>1.3223140495874721E-3</v>
      </c>
      <c r="BB27" s="34">
        <f t="shared" si="12"/>
        <v>5.5867768595043825E-2</v>
      </c>
      <c r="BC27" s="34">
        <f t="shared" si="12"/>
        <v>1.8595041322317044E-2</v>
      </c>
      <c r="BD27" s="34">
        <f t="shared" si="12"/>
        <v>0.21495867768594154</v>
      </c>
      <c r="BE27" s="34">
        <f t="shared" si="12"/>
        <v>2.4449586776859249</v>
      </c>
      <c r="BF27" s="34">
        <f t="shared" si="12"/>
        <v>1.3540495867768438</v>
      </c>
      <c r="BG27" s="34">
        <f t="shared" si="12"/>
        <v>1.3540495867768438</v>
      </c>
      <c r="BH27" s="34">
        <f t="shared" si="12"/>
        <v>3.4731404958677277</v>
      </c>
      <c r="BI27" s="34">
        <f t="shared" si="12"/>
        <v>3.4731404958677277</v>
      </c>
      <c r="BJ27" s="34">
        <f t="shared" si="12"/>
        <v>3.4731404958677277</v>
      </c>
      <c r="BK27" s="34">
        <f t="shared" si="12"/>
        <v>5.1240495867768354</v>
      </c>
      <c r="BL27" s="34">
        <f t="shared" si="12"/>
        <v>11.996776859504067</v>
      </c>
      <c r="BM27" s="34">
        <f t="shared" si="12"/>
        <v>15.710413223140421</v>
      </c>
      <c r="BN27" s="34">
        <f t="shared" si="12"/>
        <v>15.710413223140421</v>
      </c>
      <c r="BO27" s="34">
        <f t="shared" ref="BO27:BZ27" si="13">(BO7-$CC$7)^2</f>
        <v>12.699504132231347</v>
      </c>
      <c r="BP27" s="34">
        <f t="shared" si="13"/>
        <v>19.041322314049491</v>
      </c>
      <c r="BQ27" s="34">
        <f t="shared" si="13"/>
        <v>19.041322314049491</v>
      </c>
      <c r="BR27" s="34">
        <f t="shared" si="13"/>
        <v>18.178595041322268</v>
      </c>
      <c r="BS27" s="34">
        <f t="shared" si="13"/>
        <v>17.335867768594987</v>
      </c>
      <c r="BT27" s="34">
        <f t="shared" si="13"/>
        <v>26.663140495867701</v>
      </c>
      <c r="BU27" s="34">
        <f t="shared" si="13"/>
        <v>37.990413223140415</v>
      </c>
      <c r="BV27" s="34">
        <f t="shared" si="13"/>
        <v>39.233140495867701</v>
      </c>
      <c r="BW27" s="34">
        <f t="shared" si="13"/>
        <v>36.767685950413124</v>
      </c>
      <c r="BX27" s="34">
        <f t="shared" si="13"/>
        <v>48.492231404958645</v>
      </c>
      <c r="BY27" s="34">
        <f t="shared" si="13"/>
        <v>61.836776859503956</v>
      </c>
      <c r="BZ27" s="34">
        <f t="shared" si="13"/>
        <v>52.760413223140418</v>
      </c>
      <c r="CC27" s="9" t="s">
        <v>176</v>
      </c>
    </row>
    <row r="28" spans="2:85" x14ac:dyDescent="0.25">
      <c r="B28" s="33" t="s">
        <v>14</v>
      </c>
      <c r="W28" s="35">
        <f t="shared" ref="W28:BB28" si="14">(W8-$CC$8)^2</f>
        <v>10430973.422283784</v>
      </c>
      <c r="X28" s="35">
        <f t="shared" si="14"/>
        <v>5070160.7907048352</v>
      </c>
      <c r="Y28" s="35">
        <f t="shared" si="14"/>
        <v>2327765.8433364131</v>
      </c>
      <c r="Z28" s="35">
        <f t="shared" si="14"/>
        <v>1240331.5977223776</v>
      </c>
      <c r="AA28" s="35">
        <f t="shared" si="14"/>
        <v>8118500.4924592143</v>
      </c>
      <c r="AB28" s="35">
        <f t="shared" si="14"/>
        <v>15691883.790704826</v>
      </c>
      <c r="AC28" s="35">
        <f t="shared" si="14"/>
        <v>42123971.31702061</v>
      </c>
      <c r="AD28" s="35">
        <f t="shared" si="14"/>
        <v>37986245.264389031</v>
      </c>
      <c r="AE28" s="35">
        <f t="shared" si="14"/>
        <v>56946617.211757451</v>
      </c>
      <c r="AF28" s="35">
        <f t="shared" si="14"/>
        <v>51370164.141582012</v>
      </c>
      <c r="AG28" s="35">
        <f t="shared" si="14"/>
        <v>42410028.439827628</v>
      </c>
      <c r="AH28" s="35">
        <f t="shared" si="14"/>
        <v>6427737.1942136008</v>
      </c>
      <c r="AI28" s="35">
        <f t="shared" si="14"/>
        <v>44426200.702985525</v>
      </c>
      <c r="AJ28" s="35">
        <f t="shared" si="14"/>
        <v>16307852.720529389</v>
      </c>
      <c r="AK28" s="35">
        <f t="shared" si="14"/>
        <v>360842.59772237699</v>
      </c>
      <c r="AL28" s="35">
        <f t="shared" si="14"/>
        <v>8120800.0889504505</v>
      </c>
      <c r="AM28" s="35">
        <f t="shared" si="14"/>
        <v>25844023.527546946</v>
      </c>
      <c r="AN28" s="35">
        <f t="shared" si="14"/>
        <v>42311144.913511857</v>
      </c>
      <c r="AO28" s="35">
        <f t="shared" si="14"/>
        <v>58686351.369652212</v>
      </c>
      <c r="AP28" s="35">
        <f t="shared" si="14"/>
        <v>72500145.966143444</v>
      </c>
      <c r="AQ28" s="35">
        <f t="shared" si="14"/>
        <v>69583988.159125894</v>
      </c>
      <c r="AR28" s="35">
        <f t="shared" si="14"/>
        <v>62610849.053862736</v>
      </c>
      <c r="AS28" s="35">
        <f t="shared" si="14"/>
        <v>49163961.49245923</v>
      </c>
      <c r="AT28" s="35">
        <f t="shared" si="14"/>
        <v>49938273.685441688</v>
      </c>
      <c r="AU28" s="35">
        <f t="shared" si="14"/>
        <v>13408059.738073258</v>
      </c>
      <c r="AV28" s="35">
        <f t="shared" si="14"/>
        <v>13821306.334564487</v>
      </c>
      <c r="AW28" s="35">
        <f t="shared" si="14"/>
        <v>18496035.580178522</v>
      </c>
      <c r="AX28" s="35">
        <f t="shared" si="14"/>
        <v>24767560.352108348</v>
      </c>
      <c r="AY28" s="35">
        <f t="shared" si="14"/>
        <v>5957025.05386273</v>
      </c>
      <c r="AZ28" s="35">
        <f t="shared" si="14"/>
        <v>7916917.5626346609</v>
      </c>
      <c r="BA28" s="35">
        <f t="shared" si="14"/>
        <v>10987247.720529398</v>
      </c>
      <c r="BB28" s="35">
        <f t="shared" si="14"/>
        <v>9447642.4749153629</v>
      </c>
      <c r="BC28" s="35">
        <f t="shared" ref="BC28:BZ28" si="15">(BC8-$CC$8)^2</f>
        <v>445286.94859956816</v>
      </c>
      <c r="BD28" s="35">
        <f t="shared" si="15"/>
        <v>107388.43982763974</v>
      </c>
      <c r="BE28" s="35">
        <f t="shared" si="15"/>
        <v>1183095.1064943075</v>
      </c>
      <c r="BF28" s="35">
        <f t="shared" si="15"/>
        <v>5302435.3696522042</v>
      </c>
      <c r="BG28" s="35">
        <f t="shared" si="15"/>
        <v>9273.3521083408923</v>
      </c>
      <c r="BH28" s="35">
        <f t="shared" si="15"/>
        <v>1142123.4398276408</v>
      </c>
      <c r="BI28" s="35">
        <f t="shared" si="15"/>
        <v>8361939.0363188712</v>
      </c>
      <c r="BJ28" s="35">
        <f t="shared" si="15"/>
        <v>16109801.773160979</v>
      </c>
      <c r="BK28" s="35">
        <f t="shared" si="15"/>
        <v>477068.91351185075</v>
      </c>
      <c r="BL28" s="35">
        <f t="shared" si="15"/>
        <v>4449.1240381656835</v>
      </c>
      <c r="BM28" s="35">
        <f t="shared" si="15"/>
        <v>2389193.9135118518</v>
      </c>
      <c r="BN28" s="35">
        <f t="shared" si="15"/>
        <v>4325159.3871960631</v>
      </c>
      <c r="BO28" s="35">
        <f t="shared" si="15"/>
        <v>220619.73807325398</v>
      </c>
      <c r="BP28" s="35">
        <f t="shared" si="15"/>
        <v>920253.12403816427</v>
      </c>
      <c r="BQ28" s="35">
        <f t="shared" si="15"/>
        <v>4186.317020621821</v>
      </c>
      <c r="BR28" s="35">
        <f t="shared" si="15"/>
        <v>23807.948599568881</v>
      </c>
      <c r="BS28" s="35">
        <f t="shared" si="15"/>
        <v>3588365.8433364085</v>
      </c>
      <c r="BT28" s="35">
        <f t="shared" si="15"/>
        <v>5843330.8082486885</v>
      </c>
      <c r="BU28" s="35">
        <f t="shared" si="15"/>
        <v>11204405.545090793</v>
      </c>
      <c r="BV28" s="35">
        <f t="shared" si="15"/>
        <v>10780047.369652197</v>
      </c>
      <c r="BW28" s="35">
        <f t="shared" si="15"/>
        <v>62225249.211757451</v>
      </c>
      <c r="BX28" s="35">
        <f t="shared" si="15"/>
        <v>107045887.38719605</v>
      </c>
      <c r="BY28" s="35">
        <f t="shared" si="15"/>
        <v>70901422.54509078</v>
      </c>
      <c r="BZ28" s="35">
        <f t="shared" si="15"/>
        <v>49692605.755617104</v>
      </c>
      <c r="CC28" s="9" t="s">
        <v>171</v>
      </c>
    </row>
    <row r="29" spans="2:85" x14ac:dyDescent="0.25">
      <c r="B29" s="33" t="s">
        <v>15</v>
      </c>
      <c r="C29" s="34">
        <f t="shared" ref="C29:AH29" si="16">(C9-$CC$9)^2</f>
        <v>96.677417777028026</v>
      </c>
      <c r="D29" s="34">
        <f t="shared" si="16"/>
        <v>140.00728790689814</v>
      </c>
      <c r="E29" s="34">
        <f t="shared" si="16"/>
        <v>132.99780738741768</v>
      </c>
      <c r="F29" s="34">
        <f t="shared" si="16"/>
        <v>83.401963231573575</v>
      </c>
      <c r="G29" s="34">
        <f t="shared" si="16"/>
        <v>283.33196323157341</v>
      </c>
      <c r="H29" s="34">
        <f t="shared" si="16"/>
        <v>21.459755439365804</v>
      </c>
      <c r="I29" s="34">
        <f t="shared" si="16"/>
        <v>8.0228723224827121</v>
      </c>
      <c r="J29" s="34">
        <f t="shared" si="16"/>
        <v>4.1309242705346145</v>
      </c>
      <c r="K29" s="34">
        <f t="shared" si="16"/>
        <v>2.7806645302749193</v>
      </c>
      <c r="L29" s="34">
        <f t="shared" si="16"/>
        <v>0.40001517962556576</v>
      </c>
      <c r="M29" s="34">
        <f t="shared" si="16"/>
        <v>1.7547647158036046E-2</v>
      </c>
      <c r="N29" s="34">
        <f t="shared" si="16"/>
        <v>12.02378141339188</v>
      </c>
      <c r="O29" s="34">
        <f t="shared" si="16"/>
        <v>5.141703491313919</v>
      </c>
      <c r="P29" s="34">
        <f t="shared" si="16"/>
        <v>3.3579372575476474</v>
      </c>
      <c r="Q29" s="34">
        <f t="shared" si="16"/>
        <v>11.781833361443713</v>
      </c>
      <c r="R29" s="34">
        <f t="shared" si="16"/>
        <v>3.8711840107944449</v>
      </c>
      <c r="S29" s="34">
        <f t="shared" si="16"/>
        <v>14.194300893911347</v>
      </c>
      <c r="T29" s="34">
        <f t="shared" si="16"/>
        <v>11.340274919885328</v>
      </c>
      <c r="U29" s="34">
        <f t="shared" si="16"/>
        <v>10.033261932872321</v>
      </c>
      <c r="V29" s="34">
        <f t="shared" si="16"/>
        <v>0.44559959520998466</v>
      </c>
      <c r="W29" s="34">
        <f t="shared" si="16"/>
        <v>3.4876775172879171</v>
      </c>
      <c r="X29" s="34">
        <f t="shared" si="16"/>
        <v>7.1157294653398546</v>
      </c>
      <c r="Y29" s="34">
        <f t="shared" si="16"/>
        <v>40.545469725080153</v>
      </c>
      <c r="Z29" s="34">
        <f t="shared" si="16"/>
        <v>3.4876775172879171</v>
      </c>
      <c r="AA29" s="34">
        <f t="shared" si="16"/>
        <v>28.810404790015209</v>
      </c>
      <c r="AB29" s="34">
        <f t="shared" si="16"/>
        <v>14.194300893911347</v>
      </c>
      <c r="AC29" s="34">
        <f t="shared" si="16"/>
        <v>5.141703491313919</v>
      </c>
      <c r="AD29" s="34">
        <f t="shared" si="16"/>
        <v>17.368326867937256</v>
      </c>
      <c r="AE29" s="34">
        <f t="shared" si="16"/>
        <v>6.0887164783269236</v>
      </c>
      <c r="AF29" s="34">
        <f t="shared" si="16"/>
        <v>15.741313880924359</v>
      </c>
      <c r="AG29" s="34">
        <f t="shared" si="16"/>
        <v>2.1536515432619661</v>
      </c>
      <c r="AH29" s="34">
        <f t="shared" si="16"/>
        <v>12.02378141339188</v>
      </c>
      <c r="AI29" s="34">
        <f t="shared" ref="AI29:BN29" si="17">(AI9-$CC$9)^2</f>
        <v>1.8701450497554468</v>
      </c>
      <c r="AJ29" s="34">
        <f t="shared" si="17"/>
        <v>6.9298853094956847</v>
      </c>
      <c r="AK29" s="34">
        <f t="shared" si="17"/>
        <v>9.1958593354696561</v>
      </c>
      <c r="AL29" s="34">
        <f t="shared" si="17"/>
        <v>36.390664530274869</v>
      </c>
      <c r="AM29" s="34">
        <f t="shared" si="17"/>
        <v>137.65079440040461</v>
      </c>
      <c r="AN29" s="34">
        <f t="shared" si="17"/>
        <v>276.63897621858649</v>
      </c>
      <c r="AO29" s="34">
        <f t="shared" si="17"/>
        <v>266.74949569910586</v>
      </c>
      <c r="AP29" s="34">
        <f t="shared" si="17"/>
        <v>279.97546972507985</v>
      </c>
      <c r="AQ29" s="34">
        <f t="shared" si="17"/>
        <v>121.71533985495016</v>
      </c>
      <c r="AR29" s="34">
        <f t="shared" si="17"/>
        <v>69.430015179625457</v>
      </c>
      <c r="AS29" s="34">
        <f t="shared" si="17"/>
        <v>14.687807387417777</v>
      </c>
      <c r="AT29" s="34">
        <f t="shared" si="17"/>
        <v>8.0228723224827121</v>
      </c>
      <c r="AU29" s="34">
        <f t="shared" si="17"/>
        <v>4.9839112835216355</v>
      </c>
      <c r="AV29" s="34">
        <f t="shared" si="17"/>
        <v>3.7344307640411323</v>
      </c>
      <c r="AW29" s="34">
        <f t="shared" si="17"/>
        <v>0.18702816663855143</v>
      </c>
      <c r="AX29" s="34">
        <f t="shared" si="17"/>
        <v>0.53650868611906344</v>
      </c>
      <c r="AY29" s="34">
        <f t="shared" si="17"/>
        <v>0.40001517962556576</v>
      </c>
      <c r="AZ29" s="34">
        <f t="shared" si="17"/>
        <v>6.0887164783269236</v>
      </c>
      <c r="BA29" s="34">
        <f t="shared" si="17"/>
        <v>9.4097554393658633</v>
      </c>
      <c r="BB29" s="34">
        <f t="shared" si="17"/>
        <v>7.1157294653398546</v>
      </c>
      <c r="BC29" s="34">
        <f t="shared" si="17"/>
        <v>10.033261932872321</v>
      </c>
      <c r="BD29" s="34">
        <f t="shared" si="17"/>
        <v>9.4097554393658633</v>
      </c>
      <c r="BE29" s="34">
        <f t="shared" si="17"/>
        <v>8.2227424523528576</v>
      </c>
      <c r="BF29" s="34">
        <f t="shared" si="17"/>
        <v>10.676768426378871</v>
      </c>
      <c r="BG29" s="34">
        <f t="shared" si="17"/>
        <v>10.033261932872321</v>
      </c>
      <c r="BH29" s="34">
        <f t="shared" si="17"/>
        <v>9.4097554393658633</v>
      </c>
      <c r="BI29" s="34">
        <f t="shared" si="17"/>
        <v>6.5922229718333902</v>
      </c>
      <c r="BJ29" s="34">
        <f t="shared" si="17"/>
        <v>19.075339854950268</v>
      </c>
      <c r="BK29" s="34">
        <f t="shared" si="17"/>
        <v>5.6052099848203873</v>
      </c>
      <c r="BL29" s="34">
        <f t="shared" si="17"/>
        <v>10.676768426378871</v>
      </c>
      <c r="BM29" s="34">
        <f t="shared" si="17"/>
        <v>6.0887164783269236</v>
      </c>
      <c r="BN29" s="34">
        <f t="shared" si="17"/>
        <v>4.2746905043009171</v>
      </c>
      <c r="BO29" s="34">
        <f t="shared" ref="BO29:BZ29" si="18">(BO9-$CC$9)^2</f>
        <v>11.340274919885328</v>
      </c>
      <c r="BP29" s="34">
        <f t="shared" si="18"/>
        <v>16.54482037443081</v>
      </c>
      <c r="BQ29" s="34">
        <f t="shared" si="18"/>
        <v>8.2227424523528576</v>
      </c>
      <c r="BR29" s="34">
        <f t="shared" si="18"/>
        <v>17.368326867937256</v>
      </c>
      <c r="BS29" s="34">
        <f t="shared" si="18"/>
        <v>30.997417777028229</v>
      </c>
      <c r="BT29" s="34">
        <f t="shared" si="18"/>
        <v>34.427937257547683</v>
      </c>
      <c r="BU29" s="34">
        <f t="shared" si="18"/>
        <v>30.997417777028229</v>
      </c>
      <c r="BV29" s="34">
        <f t="shared" si="18"/>
        <v>27.746898296508775</v>
      </c>
      <c r="BW29" s="34">
        <f t="shared" si="18"/>
        <v>47.163002192612623</v>
      </c>
      <c r="BX29" s="34">
        <f t="shared" si="18"/>
        <v>54.280534660145094</v>
      </c>
      <c r="BY29" s="34">
        <f t="shared" si="18"/>
        <v>71.699106088716675</v>
      </c>
      <c r="BZ29" s="34">
        <f t="shared" si="18"/>
        <v>48.546508686119232</v>
      </c>
      <c r="CC29" s="9" t="s">
        <v>172</v>
      </c>
    </row>
    <row r="30" spans="2:85" x14ac:dyDescent="0.25">
      <c r="B30" s="33" t="s">
        <v>16</v>
      </c>
      <c r="G30" s="34">
        <f t="shared" ref="G30:AL30" si="19">(G10-$CC$10)^2</f>
        <v>945.4922958236898</v>
      </c>
      <c r="H30" s="34">
        <f t="shared" si="19"/>
        <v>715.50142824378111</v>
      </c>
      <c r="I30" s="34">
        <f t="shared" si="19"/>
        <v>115.5379579241466</v>
      </c>
      <c r="J30" s="34">
        <f t="shared" si="19"/>
        <v>162.53339171410093</v>
      </c>
      <c r="K30" s="34">
        <f t="shared" si="19"/>
        <v>108.48316340359861</v>
      </c>
      <c r="L30" s="34">
        <f t="shared" si="19"/>
        <v>3.0585058693521656</v>
      </c>
      <c r="M30" s="34">
        <f t="shared" si="19"/>
        <v>166.86976918746495</v>
      </c>
      <c r="N30" s="34">
        <f t="shared" si="19"/>
        <v>79.527303434040206</v>
      </c>
      <c r="O30" s="34">
        <f t="shared" si="19"/>
        <v>6.3072079397846439E-2</v>
      </c>
      <c r="P30" s="34">
        <f t="shared" si="19"/>
        <v>45.547090344237965</v>
      </c>
      <c r="Q30" s="34">
        <f t="shared" si="19"/>
        <v>68.081336919580565</v>
      </c>
      <c r="R30" s="34">
        <f t="shared" si="19"/>
        <v>126.58818623464909</v>
      </c>
      <c r="S30" s="34">
        <f t="shared" si="19"/>
        <v>2.0037113488042166</v>
      </c>
      <c r="T30" s="34">
        <f t="shared" si="19"/>
        <v>10.569921394466368</v>
      </c>
      <c r="U30" s="34">
        <f t="shared" si="19"/>
        <v>222.54100206417732</v>
      </c>
      <c r="V30" s="34">
        <f t="shared" si="19"/>
        <v>286.21223494088969</v>
      </c>
      <c r="W30" s="34">
        <f t="shared" si="19"/>
        <v>79.527303434040206</v>
      </c>
      <c r="X30" s="34">
        <f t="shared" si="19"/>
        <v>222.54100206417732</v>
      </c>
      <c r="Y30" s="34">
        <f t="shared" si="19"/>
        <v>671.73278288609526</v>
      </c>
      <c r="Z30" s="34">
        <f t="shared" si="19"/>
        <v>895.07524863951971</v>
      </c>
      <c r="AA30" s="34">
        <f t="shared" si="19"/>
        <v>604.39640541273138</v>
      </c>
      <c r="AB30" s="34">
        <f t="shared" si="19"/>
        <v>724.56839932445143</v>
      </c>
      <c r="AC30" s="34">
        <f t="shared" si="19"/>
        <v>1105.6384145451516</v>
      </c>
      <c r="AD30" s="34">
        <f t="shared" si="19"/>
        <v>1105.6384145451516</v>
      </c>
      <c r="AE30" s="34">
        <f t="shared" si="19"/>
        <v>798.12699902003737</v>
      </c>
      <c r="AF30" s="34">
        <f t="shared" si="19"/>
        <v>875.24115427117908</v>
      </c>
      <c r="AG30" s="34">
        <f t="shared" si="19"/>
        <v>955.91086507787588</v>
      </c>
      <c r="AH30" s="34">
        <f t="shared" si="19"/>
        <v>572.06155000938293</v>
      </c>
      <c r="AI30" s="34">
        <f t="shared" si="19"/>
        <v>5.0676382894435275</v>
      </c>
      <c r="AJ30" s="34">
        <f t="shared" si="19"/>
        <v>154.14526386021959</v>
      </c>
      <c r="AK30" s="34">
        <f t="shared" si="19"/>
        <v>145.97935822856064</v>
      </c>
      <c r="AL30" s="34">
        <f t="shared" si="19"/>
        <v>596.11786659994584</v>
      </c>
      <c r="AM30" s="34">
        <f t="shared" ref="AM30:BR30" si="20">(AM10-$CC$10)^2</f>
        <v>1254.2594191113612</v>
      </c>
      <c r="AN30" s="34">
        <f t="shared" si="20"/>
        <v>1399.9215195679824</v>
      </c>
      <c r="AO30" s="34">
        <f t="shared" si="20"/>
        <v>1254.2594191113612</v>
      </c>
      <c r="AP30" s="34">
        <f t="shared" si="20"/>
        <v>1399.9215195679824</v>
      </c>
      <c r="AQ30" s="34">
        <f t="shared" si="20"/>
        <v>1230.7601801463682</v>
      </c>
      <c r="AR30" s="34">
        <f t="shared" si="20"/>
        <v>1138.9854465086212</v>
      </c>
      <c r="AS30" s="34">
        <f t="shared" si="20"/>
        <v>502.45576614332481</v>
      </c>
      <c r="AT30" s="34">
        <f t="shared" si="20"/>
        <v>548.28681637163527</v>
      </c>
      <c r="AU30" s="34">
        <f t="shared" si="20"/>
        <v>517.51056066387252</v>
      </c>
      <c r="AV30" s="34">
        <f t="shared" si="20"/>
        <v>269.46946477346154</v>
      </c>
      <c r="AW30" s="34">
        <f t="shared" si="20"/>
        <v>7.5562227643293252</v>
      </c>
      <c r="AX30" s="34">
        <f t="shared" si="20"/>
        <v>11.665811805425193</v>
      </c>
      <c r="AY30" s="34">
        <f t="shared" si="20"/>
        <v>60.044807239215125</v>
      </c>
      <c r="AZ30" s="34">
        <f t="shared" si="20"/>
        <v>6.3072079397846439E-2</v>
      </c>
      <c r="BA30" s="34">
        <f t="shared" si="20"/>
        <v>35.020454118971692</v>
      </c>
      <c r="BB30" s="34">
        <f t="shared" si="20"/>
        <v>3.6779883655470158</v>
      </c>
      <c r="BC30" s="34">
        <f t="shared" si="20"/>
        <v>33.049373449260806</v>
      </c>
      <c r="BD30" s="34">
        <f t="shared" si="20"/>
        <v>1.565355184420687</v>
      </c>
      <c r="BE30" s="34">
        <f t="shared" si="20"/>
        <v>12.848460207251776</v>
      </c>
      <c r="BF30" s="34">
        <f t="shared" si="20"/>
        <v>1.565355184420687</v>
      </c>
      <c r="BG30" s="34">
        <f t="shared" si="20"/>
        <v>4.3355226121223396</v>
      </c>
      <c r="BH30" s="34">
        <f t="shared" si="20"/>
        <v>2.5105606638727522</v>
      </c>
      <c r="BI30" s="34">
        <f t="shared" si="20"/>
        <v>73.693209065699335</v>
      </c>
      <c r="BJ30" s="34">
        <f t="shared" si="20"/>
        <v>12.848460207251776</v>
      </c>
      <c r="BK30" s="34">
        <f t="shared" si="20"/>
        <v>11.665811805425193</v>
      </c>
      <c r="BL30" s="34">
        <f t="shared" si="20"/>
        <v>25.828673297053832</v>
      </c>
      <c r="BM30" s="34">
        <f t="shared" si="20"/>
        <v>3.6779883655470158</v>
      </c>
      <c r="BN30" s="34">
        <f t="shared" si="20"/>
        <v>95.040241029169437</v>
      </c>
      <c r="BO30" s="34">
        <f t="shared" si="20"/>
        <v>217.52882550405525</v>
      </c>
      <c r="BP30" s="34">
        <f t="shared" si="20"/>
        <v>237.63841454515105</v>
      </c>
      <c r="BQ30" s="34">
        <f t="shared" si="20"/>
        <v>108.48316340359861</v>
      </c>
      <c r="BR30" s="34">
        <f t="shared" si="20"/>
        <v>76.542524134192277</v>
      </c>
      <c r="BS30" s="34">
        <f t="shared" ref="BS30:BZ30" si="21">(BS10-$CC$10)^2</f>
        <v>45.547090344237965</v>
      </c>
      <c r="BT30" s="34">
        <f t="shared" si="21"/>
        <v>6.6795104355622641</v>
      </c>
      <c r="BU30" s="34">
        <f t="shared" si="21"/>
        <v>126.58818623464909</v>
      </c>
      <c r="BV30" s="34">
        <f t="shared" si="21"/>
        <v>175.59275244469478</v>
      </c>
      <c r="BW30" s="34">
        <f t="shared" si="21"/>
        <v>175.59275244469478</v>
      </c>
      <c r="BX30" s="34">
        <f t="shared" si="21"/>
        <v>309.21375701090483</v>
      </c>
      <c r="BY30" s="34">
        <f t="shared" si="21"/>
        <v>525.22593357102676</v>
      </c>
      <c r="BZ30" s="34">
        <f t="shared" si="21"/>
        <v>465.88955609766282</v>
      </c>
    </row>
    <row r="31" spans="2:85" x14ac:dyDescent="0.25">
      <c r="B31" s="33" t="s">
        <v>17</v>
      </c>
      <c r="S31" s="34">
        <f t="shared" ref="S31:AX31" si="22">(S11-$CC$11)^2</f>
        <v>6.7089492072023633</v>
      </c>
      <c r="T31" s="34">
        <f t="shared" si="22"/>
        <v>57.610588551464659</v>
      </c>
      <c r="U31" s="34">
        <f t="shared" si="22"/>
        <v>91.971244289169576</v>
      </c>
      <c r="V31" s="34">
        <f t="shared" si="22"/>
        <v>91.971244289169576</v>
      </c>
      <c r="W31" s="34">
        <f t="shared" si="22"/>
        <v>158.51222789572694</v>
      </c>
      <c r="X31" s="34">
        <f t="shared" si="22"/>
        <v>31.249932813759738</v>
      </c>
      <c r="Y31" s="34">
        <f t="shared" si="22"/>
        <v>243.05321150228431</v>
      </c>
      <c r="Z31" s="34">
        <f t="shared" si="22"/>
        <v>383.77452297769418</v>
      </c>
      <c r="AA31" s="34">
        <f t="shared" si="22"/>
        <v>134.33190002687448</v>
      </c>
      <c r="AB31" s="34">
        <f t="shared" si="22"/>
        <v>243.05321150228431</v>
      </c>
      <c r="AC31" s="34">
        <f t="shared" si="22"/>
        <v>275.23353937113677</v>
      </c>
      <c r="AD31" s="34">
        <f t="shared" si="22"/>
        <v>383.77452297769418</v>
      </c>
      <c r="AE31" s="34">
        <f t="shared" si="22"/>
        <v>345.59419510884169</v>
      </c>
      <c r="AF31" s="34">
        <f t="shared" si="22"/>
        <v>275.23353937113677</v>
      </c>
      <c r="AG31" s="34">
        <f t="shared" si="22"/>
        <v>309.41386723998926</v>
      </c>
      <c r="AH31" s="34">
        <f t="shared" si="22"/>
        <v>158.51222789572694</v>
      </c>
      <c r="AI31" s="34">
        <f t="shared" si="22"/>
        <v>6.7089492072023633</v>
      </c>
      <c r="AJ31" s="34">
        <f t="shared" si="22"/>
        <v>11.626981994087613</v>
      </c>
      <c r="AK31" s="34">
        <f t="shared" si="22"/>
        <v>54.90567051867778</v>
      </c>
      <c r="AL31" s="34">
        <f t="shared" si="22"/>
        <v>376.74173609244826</v>
      </c>
      <c r="AM31" s="34">
        <f t="shared" si="22"/>
        <v>924.75812953507125</v>
      </c>
      <c r="AN31" s="34">
        <f t="shared" si="22"/>
        <v>1116.2171459285139</v>
      </c>
      <c r="AO31" s="34">
        <f t="shared" si="22"/>
        <v>807.11878527277611</v>
      </c>
      <c r="AP31" s="34">
        <f t="shared" si="22"/>
        <v>751.2991131416286</v>
      </c>
      <c r="AQ31" s="34">
        <f t="shared" si="22"/>
        <v>751.2991131416286</v>
      </c>
      <c r="AR31" s="34">
        <f t="shared" si="22"/>
        <v>179.82370330556301</v>
      </c>
      <c r="AS31" s="34">
        <f t="shared" si="22"/>
        <v>41.085998387530239</v>
      </c>
      <c r="AT31" s="34">
        <f t="shared" si="22"/>
        <v>154.00403117441547</v>
      </c>
      <c r="AU31" s="34">
        <f t="shared" si="22"/>
        <v>269.28271969900567</v>
      </c>
      <c r="AV31" s="34">
        <f t="shared" si="22"/>
        <v>108.3646869121204</v>
      </c>
      <c r="AW31" s="34">
        <f t="shared" si="22"/>
        <v>41.085998387530239</v>
      </c>
      <c r="AX31" s="34">
        <f t="shared" si="22"/>
        <v>19.446654125235153</v>
      </c>
      <c r="AY31" s="34">
        <f t="shared" ref="AY31:BZ31" si="23">(AY11-$CC$11)^2</f>
        <v>70.725342649825322</v>
      </c>
      <c r="AZ31" s="34">
        <f t="shared" si="23"/>
        <v>54.90567051867778</v>
      </c>
      <c r="BA31" s="34">
        <f t="shared" si="23"/>
        <v>1.9876377317925296</v>
      </c>
      <c r="BB31" s="34">
        <f t="shared" si="23"/>
        <v>5.8073098629400706</v>
      </c>
      <c r="BC31" s="34">
        <f t="shared" si="23"/>
        <v>19.446654125235153</v>
      </c>
      <c r="BD31" s="34">
        <f t="shared" si="23"/>
        <v>70.725342649825322</v>
      </c>
      <c r="BE31" s="34">
        <f t="shared" si="23"/>
        <v>0.16796560064498811</v>
      </c>
      <c r="BF31" s="34">
        <f t="shared" si="23"/>
        <v>0.34829346949744666</v>
      </c>
      <c r="BG31" s="34">
        <f t="shared" si="23"/>
        <v>2.5286213383499052</v>
      </c>
      <c r="BH31" s="34">
        <f t="shared" si="23"/>
        <v>0.16796560064498811</v>
      </c>
      <c r="BI31" s="34">
        <f t="shared" si="23"/>
        <v>6.7089492072023633</v>
      </c>
      <c r="BJ31" s="34">
        <f t="shared" si="23"/>
        <v>0.16796560064498811</v>
      </c>
      <c r="BK31" s="34">
        <f t="shared" si="23"/>
        <v>1.9876377317925296</v>
      </c>
      <c r="BL31" s="34">
        <f t="shared" si="23"/>
        <v>5.8073098629400706</v>
      </c>
      <c r="BM31" s="34">
        <f t="shared" si="23"/>
        <v>5.8073098629400706</v>
      </c>
      <c r="BN31" s="34">
        <f t="shared" si="23"/>
        <v>1.9876377317925296</v>
      </c>
      <c r="BO31" s="34">
        <f t="shared" si="23"/>
        <v>19.446654125235153</v>
      </c>
      <c r="BP31" s="34">
        <f t="shared" si="23"/>
        <v>11.626981994087613</v>
      </c>
      <c r="BQ31" s="34">
        <f t="shared" si="23"/>
        <v>0.16796560064498811</v>
      </c>
      <c r="BR31" s="34">
        <f t="shared" si="23"/>
        <v>0.16796560064498811</v>
      </c>
      <c r="BS31" s="34">
        <f t="shared" si="23"/>
        <v>2.5286213383499052</v>
      </c>
      <c r="BT31" s="34">
        <f t="shared" si="23"/>
        <v>12.889277076054823</v>
      </c>
      <c r="BU31" s="34">
        <f t="shared" si="23"/>
        <v>31.249932813759738</v>
      </c>
      <c r="BV31" s="34">
        <f t="shared" si="23"/>
        <v>91.971244289169576</v>
      </c>
      <c r="BW31" s="34">
        <f t="shared" si="23"/>
        <v>73.790916420317117</v>
      </c>
      <c r="BX31" s="34">
        <f t="shared" si="23"/>
        <v>112.15157215802203</v>
      </c>
      <c r="BY31" s="34">
        <f t="shared" si="23"/>
        <v>184.6925557645794</v>
      </c>
      <c r="BZ31" s="34">
        <f t="shared" si="23"/>
        <v>158.51222789572694</v>
      </c>
      <c r="CC31" s="50" t="s">
        <v>166</v>
      </c>
    </row>
    <row r="32" spans="2:85" x14ac:dyDescent="0.25">
      <c r="B32" s="33" t="s">
        <v>18</v>
      </c>
      <c r="S32" s="34">
        <f t="shared" ref="S32:AX32" si="24">(S12-$CC$12)^2</f>
        <v>7.2281644719161626</v>
      </c>
      <c r="T32" s="34">
        <f t="shared" si="24"/>
        <v>0.47406611126041676</v>
      </c>
      <c r="U32" s="34">
        <f t="shared" si="24"/>
        <v>1.7199677506046707</v>
      </c>
      <c r="V32" s="34">
        <f t="shared" si="24"/>
        <v>32.359312012899785</v>
      </c>
      <c r="W32" s="34">
        <f t="shared" si="24"/>
        <v>44.736361193227658</v>
      </c>
      <c r="X32" s="34">
        <f t="shared" si="24"/>
        <v>32.359312012899785</v>
      </c>
      <c r="Y32" s="34">
        <f t="shared" si="24"/>
        <v>44.736361193227658</v>
      </c>
      <c r="Z32" s="34">
        <f t="shared" si="24"/>
        <v>44.736361193227658</v>
      </c>
      <c r="AA32" s="34">
        <f t="shared" si="24"/>
        <v>160.99865627519489</v>
      </c>
      <c r="AB32" s="34">
        <f t="shared" si="24"/>
        <v>59.113410373555531</v>
      </c>
      <c r="AC32" s="34">
        <f t="shared" si="24"/>
        <v>160.99865627519489</v>
      </c>
      <c r="AD32" s="34">
        <f t="shared" si="24"/>
        <v>215.75275463585064</v>
      </c>
      <c r="AE32" s="34">
        <f t="shared" si="24"/>
        <v>160.99865627519489</v>
      </c>
      <c r="AF32" s="34">
        <f t="shared" si="24"/>
        <v>312.88390217683428</v>
      </c>
      <c r="AG32" s="34">
        <f t="shared" si="24"/>
        <v>312.88390217683428</v>
      </c>
      <c r="AH32" s="34">
        <f t="shared" si="24"/>
        <v>349.26095135716213</v>
      </c>
      <c r="AI32" s="34">
        <f t="shared" si="24"/>
        <v>215.75275463585064</v>
      </c>
      <c r="AJ32" s="34">
        <f t="shared" si="24"/>
        <v>75.490459553883397</v>
      </c>
      <c r="AK32" s="34">
        <f t="shared" si="24"/>
        <v>18.588820209621051</v>
      </c>
      <c r="AL32" s="34">
        <f t="shared" si="24"/>
        <v>106.32652512765381</v>
      </c>
      <c r="AM32" s="34">
        <f t="shared" si="24"/>
        <v>299.6871808653587</v>
      </c>
      <c r="AN32" s="34">
        <f t="shared" si="24"/>
        <v>372.93308250470295</v>
      </c>
      <c r="AO32" s="34">
        <f t="shared" si="24"/>
        <v>591.04783660306362</v>
      </c>
      <c r="AP32" s="34">
        <f t="shared" si="24"/>
        <v>412.55603332437511</v>
      </c>
      <c r="AQ32" s="34">
        <f t="shared" si="24"/>
        <v>543.42488578339146</v>
      </c>
      <c r="AR32" s="34">
        <f t="shared" si="24"/>
        <v>266.0642300456866</v>
      </c>
      <c r="AS32" s="34">
        <f t="shared" si="24"/>
        <v>177.19537758667019</v>
      </c>
      <c r="AT32" s="34">
        <f t="shared" si="24"/>
        <v>177.19537758667019</v>
      </c>
      <c r="AU32" s="34">
        <f t="shared" si="24"/>
        <v>412.55603332437511</v>
      </c>
      <c r="AV32" s="34">
        <f t="shared" si="24"/>
        <v>335.31013168503085</v>
      </c>
      <c r="AW32" s="34">
        <f t="shared" si="24"/>
        <v>106.32652512765381</v>
      </c>
      <c r="AX32" s="34">
        <f t="shared" si="24"/>
        <v>177.19537758667019</v>
      </c>
      <c r="AY32" s="34">
        <f t="shared" ref="AY32:BZ32" si="25">(AY12-$CC$12)^2</f>
        <v>69.080623488309556</v>
      </c>
      <c r="AZ32" s="34">
        <f t="shared" si="25"/>
        <v>86.703574307981683</v>
      </c>
      <c r="BA32" s="34">
        <f t="shared" si="25"/>
        <v>1.7199677506046707</v>
      </c>
      <c r="BB32" s="34">
        <f t="shared" si="25"/>
        <v>53.457672668637436</v>
      </c>
      <c r="BC32" s="34">
        <f t="shared" si="25"/>
        <v>5.3429185702767974</v>
      </c>
      <c r="BD32" s="34">
        <f t="shared" si="25"/>
        <v>9.701693093254371E-2</v>
      </c>
      <c r="BE32" s="34">
        <f t="shared" si="25"/>
        <v>7.2281644719161626</v>
      </c>
      <c r="BF32" s="34">
        <f t="shared" si="25"/>
        <v>9.701693093254371E-2</v>
      </c>
      <c r="BG32" s="34">
        <f t="shared" si="25"/>
        <v>0.47406611126041676</v>
      </c>
      <c r="BH32" s="34">
        <f t="shared" si="25"/>
        <v>7.2281644719161626</v>
      </c>
      <c r="BI32" s="34">
        <f t="shared" si="25"/>
        <v>9.701693093254371E-2</v>
      </c>
      <c r="BJ32" s="34">
        <f t="shared" si="25"/>
        <v>0.47406611126041676</v>
      </c>
      <c r="BK32" s="34">
        <f t="shared" si="25"/>
        <v>9.701693093254371E-2</v>
      </c>
      <c r="BL32" s="34">
        <f t="shared" si="25"/>
        <v>9.701693093254371E-2</v>
      </c>
      <c r="BM32" s="34">
        <f t="shared" si="25"/>
        <v>0.47406611126041676</v>
      </c>
      <c r="BN32" s="34">
        <f t="shared" si="25"/>
        <v>5.3429185702767974</v>
      </c>
      <c r="BO32" s="34">
        <f t="shared" si="25"/>
        <v>2.8511152915882896</v>
      </c>
      <c r="BP32" s="34">
        <f t="shared" si="25"/>
        <v>2.8511152915882896</v>
      </c>
      <c r="BQ32" s="34">
        <f t="shared" si="25"/>
        <v>21.982262832571909</v>
      </c>
      <c r="BR32" s="34">
        <f t="shared" si="25"/>
        <v>7.2281644719161626</v>
      </c>
      <c r="BS32" s="34">
        <f t="shared" si="25"/>
        <v>0.47406611126041676</v>
      </c>
      <c r="BT32" s="34">
        <f t="shared" si="25"/>
        <v>21.982262832571909</v>
      </c>
      <c r="BU32" s="34">
        <f t="shared" si="25"/>
        <v>32.359312012899785</v>
      </c>
      <c r="BV32" s="34">
        <f t="shared" si="25"/>
        <v>59.113410373555531</v>
      </c>
      <c r="BW32" s="34">
        <f t="shared" si="25"/>
        <v>44.736361193227658</v>
      </c>
      <c r="BX32" s="34">
        <f t="shared" si="25"/>
        <v>75.490459553883397</v>
      </c>
      <c r="BY32" s="34">
        <f t="shared" si="25"/>
        <v>93.86750873421127</v>
      </c>
      <c r="BZ32" s="34">
        <f t="shared" si="25"/>
        <v>114.24455791453914</v>
      </c>
      <c r="CC32" s="9" t="s">
        <v>173</v>
      </c>
    </row>
    <row r="33" spans="2:91" x14ac:dyDescent="0.25">
      <c r="B33" s="33" t="s">
        <v>19</v>
      </c>
      <c r="C33" s="34">
        <f t="shared" ref="C33:AH33" si="26">(C13-$CC$13)^2</f>
        <v>41.767403347013492</v>
      </c>
      <c r="D33" s="34">
        <f t="shared" si="26"/>
        <v>2.3391782387886022</v>
      </c>
      <c r="E33" s="34">
        <f t="shared" si="26"/>
        <v>2.6550656846760279</v>
      </c>
      <c r="F33" s="34">
        <f t="shared" si="26"/>
        <v>19.101818931429445</v>
      </c>
      <c r="G33" s="34">
        <f t="shared" si="26"/>
        <v>13.718846348456914</v>
      </c>
      <c r="H33" s="34">
        <f t="shared" si="26"/>
        <v>0.36469050430091221</v>
      </c>
      <c r="I33" s="34">
        <f t="shared" si="26"/>
        <v>12.511992091602615</v>
      </c>
      <c r="J33" s="34">
        <f t="shared" si="26"/>
        <v>5.1554552950657753</v>
      </c>
      <c r="K33" s="34">
        <f t="shared" si="26"/>
        <v>32.534430764041424</v>
      </c>
      <c r="L33" s="34">
        <f t="shared" si="26"/>
        <v>5.1554552950657753</v>
      </c>
      <c r="M33" s="34">
        <f t="shared" si="26"/>
        <v>8.8242431738536133</v>
      </c>
      <c r="N33" s="34">
        <f t="shared" si="26"/>
        <v>15.765368714979171</v>
      </c>
      <c r="O33" s="34">
        <f t="shared" si="26"/>
        <v>28.13131388092431</v>
      </c>
      <c r="P33" s="34">
        <f t="shared" si="26"/>
        <v>32.915801615412256</v>
      </c>
      <c r="Q33" s="34">
        <f t="shared" si="26"/>
        <v>28.486018065628627</v>
      </c>
      <c r="R33" s="34">
        <f t="shared" si="26"/>
        <v>26.73471936432987</v>
      </c>
      <c r="S33" s="34">
        <f t="shared" si="26"/>
        <v>20.285080114690565</v>
      </c>
      <c r="T33" s="34">
        <f t="shared" si="26"/>
        <v>31.403651543262104</v>
      </c>
      <c r="U33" s="34">
        <f t="shared" si="26"/>
        <v>34.855989205599741</v>
      </c>
      <c r="V33" s="34">
        <f t="shared" si="26"/>
        <v>22.758269147879727</v>
      </c>
      <c r="W33" s="34">
        <f t="shared" si="26"/>
        <v>26.049755439365839</v>
      </c>
      <c r="X33" s="34">
        <f t="shared" si="26"/>
        <v>36.046768426378897</v>
      </c>
      <c r="Y33" s="34">
        <f t="shared" si="26"/>
        <v>48.125152264762605</v>
      </c>
      <c r="Z33" s="34">
        <f t="shared" si="26"/>
        <v>62.471573621184206</v>
      </c>
      <c r="AA33" s="34">
        <f t="shared" si="26"/>
        <v>64.597057026667727</v>
      </c>
      <c r="AB33" s="34">
        <f t="shared" si="26"/>
        <v>66.758095987706568</v>
      </c>
      <c r="AC33" s="34">
        <f t="shared" si="26"/>
        <v>109.6326847322953</v>
      </c>
      <c r="AD33" s="34">
        <f t="shared" si="26"/>
        <v>123.2965086861191</v>
      </c>
      <c r="AE33" s="34">
        <f t="shared" si="26"/>
        <v>135.42510897471934</v>
      </c>
      <c r="AF33" s="34">
        <f t="shared" si="26"/>
        <v>94.813637113247651</v>
      </c>
      <c r="AG33" s="34">
        <f t="shared" si="26"/>
        <v>67.303911283522055</v>
      </c>
      <c r="AH33" s="34">
        <f t="shared" si="26"/>
        <v>27.080534660145297</v>
      </c>
      <c r="AI33" s="34">
        <f t="shared" ref="AI33:BN33" si="27">(AI13-$CC$13)^2</f>
        <v>0.81702816663857847</v>
      </c>
      <c r="AJ33" s="34">
        <f t="shared" si="27"/>
        <v>40.061775641385886</v>
      </c>
      <c r="AK33" s="34">
        <f t="shared" si="27"/>
        <v>103.28190551151557</v>
      </c>
      <c r="AL33" s="34">
        <f t="shared" si="27"/>
        <v>373.62714360675358</v>
      </c>
      <c r="AM33" s="34">
        <f t="shared" si="27"/>
        <v>1058.1642864638964</v>
      </c>
      <c r="AN33" s="34">
        <f t="shared" si="27"/>
        <v>804.44675399636446</v>
      </c>
      <c r="AO33" s="34">
        <f t="shared" si="27"/>
        <v>871.98766308727295</v>
      </c>
      <c r="AP33" s="34">
        <f t="shared" si="27"/>
        <v>618.15736005696976</v>
      </c>
      <c r="AQ33" s="34">
        <f t="shared" si="27"/>
        <v>288.86754764715783</v>
      </c>
      <c r="AR33" s="34">
        <f t="shared" si="27"/>
        <v>70.494560634171009</v>
      </c>
      <c r="AS33" s="34">
        <f t="shared" si="27"/>
        <v>28.402901182511449</v>
      </c>
      <c r="AT33" s="34">
        <f t="shared" si="27"/>
        <v>7.818196997807255</v>
      </c>
      <c r="AU33" s="34">
        <f t="shared" si="27"/>
        <v>2.5475476471579976</v>
      </c>
      <c r="AV33" s="34">
        <f t="shared" si="27"/>
        <v>3.3468405764509246</v>
      </c>
      <c r="AW33" s="34">
        <f t="shared" si="27"/>
        <v>0.6879661175764884</v>
      </c>
      <c r="AX33" s="34">
        <f t="shared" si="27"/>
        <v>2.1396977193080535</v>
      </c>
      <c r="AY33" s="34">
        <f t="shared" si="27"/>
        <v>1.2932907929011803</v>
      </c>
      <c r="AZ33" s="34">
        <f t="shared" si="27"/>
        <v>0.6879661175764884</v>
      </c>
      <c r="BA33" s="34">
        <f t="shared" si="27"/>
        <v>1.675399636438598E-2</v>
      </c>
      <c r="BB33" s="34">
        <f t="shared" si="27"/>
        <v>0.28861546822587819</v>
      </c>
      <c r="BC33" s="34">
        <f t="shared" si="27"/>
        <v>5.1554552950657753</v>
      </c>
      <c r="BD33" s="34">
        <f t="shared" si="27"/>
        <v>5.6277805888199084E-2</v>
      </c>
      <c r="BE33" s="34">
        <f t="shared" si="27"/>
        <v>0.35533985495022991</v>
      </c>
      <c r="BF33" s="34">
        <f t="shared" si="27"/>
        <v>7.3204212814613173E-2</v>
      </c>
      <c r="BG33" s="34">
        <f t="shared" si="27"/>
        <v>2.6805202301306164</v>
      </c>
      <c r="BH33" s="34">
        <f t="shared" si="27"/>
        <v>0.19116958077997948</v>
      </c>
      <c r="BI33" s="34">
        <f t="shared" si="27"/>
        <v>0.24611907572945879</v>
      </c>
      <c r="BJ33" s="34">
        <f t="shared" si="27"/>
        <v>1.6753996364382302E-2</v>
      </c>
      <c r="BK33" s="34">
        <f t="shared" si="27"/>
        <v>0.48456063417101852</v>
      </c>
      <c r="BL33" s="34">
        <f t="shared" si="27"/>
        <v>6.90483686587543E-2</v>
      </c>
      <c r="BM33" s="34">
        <f t="shared" si="27"/>
        <v>0.80300219261258055</v>
      </c>
      <c r="BN33" s="34">
        <f t="shared" si="27"/>
        <v>1.3520353816457338</v>
      </c>
      <c r="BO33" s="34">
        <f t="shared" ref="BO33:BZ33" si="28">(BO13-$CC$13)^2</f>
        <v>3.8456738067126198E-2</v>
      </c>
      <c r="BP33" s="34">
        <f t="shared" si="28"/>
        <v>1.2932907929012449</v>
      </c>
      <c r="BQ33" s="34">
        <f t="shared" si="28"/>
        <v>0.64624894585934156</v>
      </c>
      <c r="BR33" s="34">
        <f t="shared" si="28"/>
        <v>0.19116958077997948</v>
      </c>
      <c r="BS33" s="34">
        <f t="shared" si="28"/>
        <v>1.2185866081969998</v>
      </c>
      <c r="BT33" s="34">
        <f t="shared" si="28"/>
        <v>6.1036804032908352</v>
      </c>
      <c r="BU33" s="34">
        <f t="shared" si="28"/>
        <v>11.814546204156567</v>
      </c>
      <c r="BV33" s="34">
        <f t="shared" si="28"/>
        <v>18.523521673132095</v>
      </c>
      <c r="BW33" s="34">
        <f t="shared" si="28"/>
        <v>16.031184010794455</v>
      </c>
      <c r="BX33" s="34">
        <f t="shared" si="28"/>
        <v>5.4626414422519067</v>
      </c>
      <c r="BY33" s="34">
        <f t="shared" si="28"/>
        <v>11.137100316710814</v>
      </c>
      <c r="BZ33" s="34">
        <f t="shared" si="28"/>
        <v>15.501775641386001</v>
      </c>
      <c r="CC33" s="9" t="s">
        <v>174</v>
      </c>
    </row>
    <row r="34" spans="2:91" x14ac:dyDescent="0.25">
      <c r="B34" s="33" t="s">
        <v>161</v>
      </c>
      <c r="C34" s="35">
        <f>(C14-$CC$14)^2</f>
        <v>93639578.532975197</v>
      </c>
      <c r="D34" s="35">
        <f t="shared" ref="D34:BO34" si="29">(D14-$CC$14)^2</f>
        <v>92462735.47842975</v>
      </c>
      <c r="E34" s="35">
        <f t="shared" si="29"/>
        <v>90703805.402975217</v>
      </c>
      <c r="F34" s="35">
        <f t="shared" si="29"/>
        <v>88212567.005702466</v>
      </c>
      <c r="G34" s="35">
        <f t="shared" si="29"/>
        <v>85902395.98024793</v>
      </c>
      <c r="H34" s="35">
        <f t="shared" si="29"/>
        <v>83761932.823884293</v>
      </c>
      <c r="I34" s="35">
        <f t="shared" si="29"/>
        <v>81411904.148429751</v>
      </c>
      <c r="J34" s="35">
        <f t="shared" si="29"/>
        <v>76582705.878429741</v>
      </c>
      <c r="K34" s="35">
        <f t="shared" si="29"/>
        <v>74619441.592066109</v>
      </c>
      <c r="L34" s="35">
        <f t="shared" si="29"/>
        <v>72657801.092975184</v>
      </c>
      <c r="M34" s="35">
        <f t="shared" si="29"/>
        <v>69070303.275702477</v>
      </c>
      <c r="N34" s="35">
        <f t="shared" si="29"/>
        <v>64756696.278429739</v>
      </c>
      <c r="O34" s="35">
        <f t="shared" si="29"/>
        <v>61753736.162066117</v>
      </c>
      <c r="P34" s="35">
        <f t="shared" si="29"/>
        <v>58194844.452975206</v>
      </c>
      <c r="Q34" s="35">
        <f t="shared" si="29"/>
        <v>54045354.234793387</v>
      </c>
      <c r="R34" s="35">
        <f t="shared" si="29"/>
        <v>49857079.092975199</v>
      </c>
      <c r="S34" s="35">
        <f t="shared" si="29"/>
        <v>45262681.223884292</v>
      </c>
      <c r="T34" s="35">
        <f t="shared" si="29"/>
        <v>39977225.042066112</v>
      </c>
      <c r="U34" s="35">
        <f t="shared" si="29"/>
        <v>34248883.264793389</v>
      </c>
      <c r="V34" s="35">
        <f t="shared" si="29"/>
        <v>28745194.842975203</v>
      </c>
      <c r="W34" s="35">
        <f t="shared" si="29"/>
        <v>22780140.512066118</v>
      </c>
      <c r="X34" s="35">
        <f t="shared" si="29"/>
        <v>15737521.76661157</v>
      </c>
      <c r="Y34" s="35">
        <f t="shared" si="29"/>
        <v>9375565.6384297498</v>
      </c>
      <c r="Z34" s="35">
        <f t="shared" si="29"/>
        <v>3774295.2238842966</v>
      </c>
      <c r="AA34" s="35">
        <f t="shared" si="29"/>
        <v>987746.85752066143</v>
      </c>
      <c r="AB34" s="35">
        <f t="shared" si="29"/>
        <v>878.85297520660367</v>
      </c>
      <c r="AC34" s="35">
        <f t="shared" si="29"/>
        <v>2156038.3738842993</v>
      </c>
      <c r="AD34" s="35">
        <f t="shared" si="29"/>
        <v>9958098.2347933874</v>
      </c>
      <c r="AE34" s="35">
        <f t="shared" si="29"/>
        <v>21543944.206611566</v>
      </c>
      <c r="AF34" s="35">
        <f t="shared" si="29"/>
        <v>36560711.933884293</v>
      </c>
      <c r="AG34" s="35">
        <f t="shared" si="29"/>
        <v>48640099.660247937</v>
      </c>
      <c r="AH34" s="35">
        <f t="shared" si="29"/>
        <v>62260707.570247926</v>
      </c>
      <c r="AI34" s="35">
        <f t="shared" si="29"/>
        <v>72761675.456611559</v>
      </c>
      <c r="AJ34" s="35">
        <f t="shared" si="29"/>
        <v>88281911.805702463</v>
      </c>
      <c r="AK34" s="35">
        <f t="shared" si="29"/>
        <v>101740416.52570251</v>
      </c>
      <c r="AL34" s="35">
        <f t="shared" si="29"/>
        <v>101272934.4166116</v>
      </c>
      <c r="AM34" s="35">
        <f t="shared" si="29"/>
        <v>95363924.925702497</v>
      </c>
      <c r="AN34" s="35">
        <f t="shared" si="29"/>
        <v>87417740.064793393</v>
      </c>
      <c r="AO34" s="35">
        <f t="shared" si="29"/>
        <v>82298379.951157004</v>
      </c>
      <c r="AP34" s="35">
        <f t="shared" si="29"/>
        <v>73123798.823884308</v>
      </c>
      <c r="AQ34" s="35">
        <f t="shared" si="29"/>
        <v>66060246.173884302</v>
      </c>
      <c r="AR34" s="35">
        <f t="shared" si="29"/>
        <v>43308843.075702488</v>
      </c>
      <c r="AS34" s="35">
        <f t="shared" si="29"/>
        <v>39950558.962066136</v>
      </c>
      <c r="AT34" s="35">
        <f t="shared" si="29"/>
        <v>32527008.714793392</v>
      </c>
      <c r="AU34" s="35">
        <f t="shared" si="29"/>
        <v>28057631.148429763</v>
      </c>
      <c r="AV34" s="35">
        <f t="shared" si="29"/>
        <v>25008455.260247938</v>
      </c>
      <c r="AW34" s="35">
        <f t="shared" si="29"/>
        <v>24316195.493884295</v>
      </c>
      <c r="AX34" s="35">
        <f t="shared" si="29"/>
        <v>19797564.852975216</v>
      </c>
      <c r="AY34" s="35">
        <f t="shared" si="29"/>
        <v>12688167.820247943</v>
      </c>
      <c r="AZ34" s="35">
        <f t="shared" si="29"/>
        <v>9438692.1329751965</v>
      </c>
      <c r="BA34" s="35">
        <f t="shared" si="29"/>
        <v>9133363.1484297626</v>
      </c>
      <c r="BB34" s="35">
        <f t="shared" si="29"/>
        <v>7147310.5984297572</v>
      </c>
      <c r="BC34" s="35">
        <f t="shared" si="29"/>
        <v>5989499.7738842918</v>
      </c>
      <c r="BD34" s="35">
        <f t="shared" si="29"/>
        <v>4443855.6384297498</v>
      </c>
      <c r="BE34" s="35">
        <f t="shared" si="29"/>
        <v>3675446.6938842968</v>
      </c>
      <c r="BF34" s="35">
        <f t="shared" si="29"/>
        <v>3010382.7293388476</v>
      </c>
      <c r="BG34" s="35">
        <f t="shared" si="29"/>
        <v>1374628.3438842997</v>
      </c>
      <c r="BH34" s="35">
        <f t="shared" si="29"/>
        <v>975443.54388429725</v>
      </c>
      <c r="BI34" s="35">
        <f t="shared" si="29"/>
        <v>937499.26024793438</v>
      </c>
      <c r="BJ34" s="35">
        <f t="shared" si="29"/>
        <v>417762.44661156868</v>
      </c>
      <c r="BK34" s="35">
        <f t="shared" si="29"/>
        <v>326435.62842975068</v>
      </c>
      <c r="BL34" s="35">
        <f t="shared" si="29"/>
        <v>236823.79842975194</v>
      </c>
      <c r="BM34" s="35">
        <f t="shared" si="29"/>
        <v>216546.39206611796</v>
      </c>
      <c r="BN34" s="35">
        <f t="shared" si="29"/>
        <v>70302.112066115631</v>
      </c>
      <c r="BO34" s="35">
        <f t="shared" si="29"/>
        <v>9889.3984297522566</v>
      </c>
      <c r="BP34" s="35">
        <f t="shared" ref="BP34:BZ34" si="30">(BP14-$CC$14)^2</f>
        <v>83662.932975207805</v>
      </c>
      <c r="BQ34" s="35">
        <f t="shared" si="30"/>
        <v>107942.11570247902</v>
      </c>
      <c r="BR34" s="35">
        <f t="shared" si="30"/>
        <v>101471.20661156993</v>
      </c>
      <c r="BS34" s="35">
        <f t="shared" si="30"/>
        <v>118367.27479338809</v>
      </c>
      <c r="BT34" s="35">
        <f t="shared" si="30"/>
        <v>78201.580247934835</v>
      </c>
      <c r="BU34" s="35">
        <f t="shared" si="30"/>
        <v>1501.2102479341841</v>
      </c>
      <c r="BV34" s="35">
        <f t="shared" si="30"/>
        <v>721.16661157015733</v>
      </c>
      <c r="BW34" s="35">
        <f t="shared" si="30"/>
        <v>5573.3011570244325</v>
      </c>
      <c r="BX34" s="35">
        <f t="shared" si="30"/>
        <v>24353.021157025061</v>
      </c>
      <c r="BY34" s="35">
        <f t="shared" si="30"/>
        <v>440304.63479338714</v>
      </c>
      <c r="BZ34" s="35">
        <f t="shared" si="30"/>
        <v>558538.81661157042</v>
      </c>
      <c r="CA34" s="36"/>
      <c r="CC34" s="9" t="s">
        <v>175</v>
      </c>
    </row>
    <row r="35" spans="2:91" x14ac:dyDescent="0.25">
      <c r="B35" s="33" t="s">
        <v>133</v>
      </c>
      <c r="C35" s="34">
        <f>(C15-$CC$15)^2</f>
        <v>2.8215804483863729</v>
      </c>
      <c r="D35" s="34">
        <f t="shared" ref="D35:BO35" si="31">(D15-$CC$15)^2</f>
        <v>1.5590674964205653</v>
      </c>
      <c r="E35" s="34">
        <f t="shared" si="31"/>
        <v>6.8147516380460589</v>
      </c>
      <c r="F35" s="34">
        <f t="shared" si="31"/>
        <v>23.842934462750105</v>
      </c>
      <c r="G35" s="34">
        <f t="shared" si="31"/>
        <v>0.91022799717149283</v>
      </c>
      <c r="H35" s="34">
        <f t="shared" si="31"/>
        <v>1.1565865444151862</v>
      </c>
      <c r="I35" s="34">
        <f t="shared" si="31"/>
        <v>17.993365013259492</v>
      </c>
      <c r="J35" s="34">
        <f t="shared" si="31"/>
        <v>39.71015759271107</v>
      </c>
      <c r="K35" s="34">
        <f t="shared" si="31"/>
        <v>1.6192061846074948</v>
      </c>
      <c r="L35" s="34">
        <f t="shared" si="31"/>
        <v>10.46330408835551</v>
      </c>
      <c r="M35" s="34">
        <f t="shared" si="31"/>
        <v>11.736565993966135</v>
      </c>
      <c r="N35" s="34">
        <f t="shared" si="31"/>
        <v>39.574439214551823</v>
      </c>
      <c r="O35" s="34">
        <f t="shared" si="31"/>
        <v>11.019268147774923</v>
      </c>
      <c r="P35" s="34">
        <f t="shared" si="31"/>
        <v>18.232315662609402</v>
      </c>
      <c r="Q35" s="34">
        <f t="shared" si="31"/>
        <v>40.274289593888867</v>
      </c>
      <c r="R35" s="34">
        <f t="shared" si="31"/>
        <v>41.092540540199323</v>
      </c>
      <c r="S35" s="34">
        <f t="shared" si="31"/>
        <v>25.345467765492579</v>
      </c>
      <c r="T35" s="34">
        <f t="shared" si="31"/>
        <v>57.037067201902587</v>
      </c>
      <c r="U35" s="34">
        <f t="shared" si="31"/>
        <v>39.117982789305735</v>
      </c>
      <c r="V35" s="34">
        <f t="shared" si="31"/>
        <v>51.559822687919286</v>
      </c>
      <c r="W35" s="34">
        <f t="shared" si="31"/>
        <v>14.667083113072746</v>
      </c>
      <c r="X35" s="34">
        <f t="shared" si="31"/>
        <v>23.822735198314366</v>
      </c>
      <c r="Y35" s="34">
        <f t="shared" si="31"/>
        <v>28.91726479538881</v>
      </c>
      <c r="Z35" s="34">
        <f t="shared" si="31"/>
        <v>79.566151561361906</v>
      </c>
      <c r="AA35" s="34">
        <f t="shared" si="31"/>
        <v>75.206764008705761</v>
      </c>
      <c r="AB35" s="34">
        <f t="shared" si="31"/>
        <v>92.015264381389656</v>
      </c>
      <c r="AC35" s="34">
        <f t="shared" si="31"/>
        <v>124.95295167543203</v>
      </c>
      <c r="AD35" s="34">
        <f t="shared" si="31"/>
        <v>180.23380045243147</v>
      </c>
      <c r="AE35" s="34">
        <f t="shared" si="31"/>
        <v>121.66801698991753</v>
      </c>
      <c r="AF35" s="34">
        <f t="shared" si="31"/>
        <v>89.459917164626617</v>
      </c>
      <c r="AG35" s="34">
        <f t="shared" si="31"/>
        <v>85.645091030958071</v>
      </c>
      <c r="AH35" s="34">
        <f t="shared" si="31"/>
        <v>36.433767644670375</v>
      </c>
      <c r="AI35" s="34">
        <f t="shared" si="31"/>
        <v>28.187576526232835</v>
      </c>
      <c r="AJ35" s="34">
        <f t="shared" si="31"/>
        <v>11.767669151878374</v>
      </c>
      <c r="AK35" s="34">
        <f t="shared" si="31"/>
        <v>9.8904308931788254</v>
      </c>
      <c r="AL35" s="34">
        <f t="shared" si="31"/>
        <v>2.7447461794528927</v>
      </c>
      <c r="AM35" s="34">
        <f t="shared" si="31"/>
        <v>9.5666277567541904</v>
      </c>
      <c r="AN35" s="34">
        <f t="shared" si="31"/>
        <v>53.735689285442795</v>
      </c>
      <c r="AO35" s="34">
        <f t="shared" si="31"/>
        <v>44.726172187909683</v>
      </c>
      <c r="AP35" s="34">
        <f t="shared" si="31"/>
        <v>70.850681307425859</v>
      </c>
      <c r="AQ35" s="34">
        <f t="shared" si="31"/>
        <v>39.453127805055843</v>
      </c>
      <c r="AR35" s="34">
        <f t="shared" si="31"/>
        <v>53.111452166318095</v>
      </c>
      <c r="AS35" s="34">
        <f t="shared" si="31"/>
        <v>20.433550490353909</v>
      </c>
      <c r="AT35" s="34">
        <f t="shared" si="31"/>
        <v>7.1713701659848494</v>
      </c>
      <c r="AU35" s="34">
        <f t="shared" si="31"/>
        <v>16.512747223584849</v>
      </c>
      <c r="AV35" s="34">
        <f t="shared" si="31"/>
        <v>19.855189535564623</v>
      </c>
      <c r="AW35" s="34">
        <f t="shared" si="31"/>
        <v>0.59292634451505433</v>
      </c>
      <c r="AX35" s="34">
        <f t="shared" si="31"/>
        <v>3.4719119599945039</v>
      </c>
      <c r="AY35" s="34">
        <f t="shared" si="31"/>
        <v>0.12395959516278114</v>
      </c>
      <c r="AZ35" s="34">
        <f t="shared" si="31"/>
        <v>0.50261763879404364</v>
      </c>
      <c r="BA35" s="34">
        <f t="shared" si="31"/>
        <v>15.885661806247423</v>
      </c>
      <c r="BB35" s="34">
        <f t="shared" si="31"/>
        <v>26.629878711334442</v>
      </c>
      <c r="BC35" s="34">
        <f t="shared" si="31"/>
        <v>1.4832461225552906</v>
      </c>
      <c r="BD35" s="34">
        <f t="shared" si="31"/>
        <v>11.823219190276186</v>
      </c>
      <c r="BE35" s="34">
        <f t="shared" si="31"/>
        <v>5.371224114525857</v>
      </c>
      <c r="BF35" s="34">
        <f t="shared" si="31"/>
        <v>33.262560966545394</v>
      </c>
      <c r="BG35" s="34">
        <f t="shared" si="31"/>
        <v>11.147481165927571</v>
      </c>
      <c r="BH35" s="34">
        <f t="shared" si="31"/>
        <v>19.365914104621176</v>
      </c>
      <c r="BI35" s="34">
        <f t="shared" si="31"/>
        <v>20.144807470870493</v>
      </c>
      <c r="BJ35" s="34">
        <f t="shared" si="31"/>
        <v>33.897391235782599</v>
      </c>
      <c r="BK35" s="34">
        <f t="shared" si="31"/>
        <v>19.895328905995072</v>
      </c>
      <c r="BL35" s="34">
        <f t="shared" si="31"/>
        <v>29.318211508369551</v>
      </c>
      <c r="BM35" s="34">
        <f t="shared" si="31"/>
        <v>28.305305587528832</v>
      </c>
      <c r="BN35" s="34">
        <f t="shared" si="31"/>
        <v>72.541327824253813</v>
      </c>
      <c r="BO35" s="34">
        <f t="shared" si="31"/>
        <v>50.06551541557193</v>
      </c>
      <c r="BP35" s="34">
        <f t="shared" ref="BP35:BZ35" si="32">(BP15-$CC$15)^2</f>
        <v>46.925184404266652</v>
      </c>
      <c r="BQ35" s="34">
        <f t="shared" si="32"/>
        <v>62.093207535430281</v>
      </c>
      <c r="BR35" s="34">
        <f t="shared" si="32"/>
        <v>48.509972050630282</v>
      </c>
      <c r="BS35" s="34">
        <f t="shared" si="32"/>
        <v>30.15930466305764</v>
      </c>
      <c r="BT35" s="34">
        <f t="shared" si="32"/>
        <v>23.367999421207031</v>
      </c>
      <c r="BU35" s="34">
        <f t="shared" si="32"/>
        <v>11.500497228335121</v>
      </c>
      <c r="BV35" s="34">
        <f t="shared" si="32"/>
        <v>59.924697588387723</v>
      </c>
      <c r="BW35" s="34">
        <f t="shared" si="32"/>
        <v>36.994199893478694</v>
      </c>
      <c r="BX35" s="34">
        <f t="shared" si="32"/>
        <v>30.415791826386481</v>
      </c>
      <c r="BY35" s="34">
        <f t="shared" si="32"/>
        <v>3.5933619588003609E-3</v>
      </c>
      <c r="BZ35" s="34">
        <f t="shared" si="32"/>
        <v>30.06641477568861</v>
      </c>
      <c r="CC35" s="9" t="s">
        <v>177</v>
      </c>
    </row>
    <row r="36" spans="2:91" x14ac:dyDescent="0.25">
      <c r="B36" s="33" t="s">
        <v>134</v>
      </c>
      <c r="C36" s="34">
        <f>(C16-$CC$16)^2</f>
        <v>11.651080596226127</v>
      </c>
      <c r="D36" s="34">
        <f t="shared" ref="D36:BO36" si="33">(D16-$CC$16)^2</f>
        <v>3.5631606904176758</v>
      </c>
      <c r="E36" s="34">
        <f t="shared" si="33"/>
        <v>1.0598350383300783</v>
      </c>
      <c r="F36" s="34">
        <f t="shared" si="33"/>
        <v>10.048066515144123</v>
      </c>
      <c r="G36" s="34">
        <f t="shared" si="33"/>
        <v>9.6265170701042955</v>
      </c>
      <c r="H36" s="34">
        <f t="shared" si="33"/>
        <v>1.0261195289497853</v>
      </c>
      <c r="I36" s="34">
        <f t="shared" si="33"/>
        <v>4.9182849007193523</v>
      </c>
      <c r="J36" s="34">
        <f t="shared" si="33"/>
        <v>86.024507163118045</v>
      </c>
      <c r="K36" s="34">
        <f t="shared" si="33"/>
        <v>7.5047956796107469</v>
      </c>
      <c r="L36" s="34">
        <f t="shared" si="33"/>
        <v>3.7636489626714136</v>
      </c>
      <c r="M36" s="34">
        <f t="shared" si="33"/>
        <v>3.1513536201837371</v>
      </c>
      <c r="N36" s="34">
        <f t="shared" si="33"/>
        <v>7.756064424587672</v>
      </c>
      <c r="O36" s="34">
        <f t="shared" si="33"/>
        <v>0.32190210300787853</v>
      </c>
      <c r="P36" s="34">
        <f t="shared" si="33"/>
        <v>8.0021402823924923</v>
      </c>
      <c r="Q36" s="34">
        <f t="shared" si="33"/>
        <v>9.9386789461488476</v>
      </c>
      <c r="R36" s="34">
        <f t="shared" si="33"/>
        <v>14.024945943242427</v>
      </c>
      <c r="S36" s="34">
        <f t="shared" si="33"/>
        <v>12.96271869680819</v>
      </c>
      <c r="T36" s="34">
        <f t="shared" si="33"/>
        <v>150.22341398027052</v>
      </c>
      <c r="U36" s="34">
        <f t="shared" si="33"/>
        <v>53.98520540752039</v>
      </c>
      <c r="V36" s="34">
        <f t="shared" si="33"/>
        <v>19.530144049169213</v>
      </c>
      <c r="W36" s="34">
        <f t="shared" si="33"/>
        <v>19.818702137537354</v>
      </c>
      <c r="X36" s="34">
        <f t="shared" si="33"/>
        <v>26.936108568452706</v>
      </c>
      <c r="Y36" s="34">
        <f t="shared" si="33"/>
        <v>45.207569413081423</v>
      </c>
      <c r="Z36" s="34">
        <f t="shared" si="33"/>
        <v>77.655888462990077</v>
      </c>
      <c r="AA36" s="34">
        <f t="shared" si="33"/>
        <v>85.66969184948239</v>
      </c>
      <c r="AB36" s="34">
        <f t="shared" si="33"/>
        <v>157.59377319122891</v>
      </c>
      <c r="AC36" s="34">
        <f t="shared" si="33"/>
        <v>316.51921311130201</v>
      </c>
      <c r="AD36" s="34">
        <f t="shared" si="33"/>
        <v>419.61118583999104</v>
      </c>
      <c r="AE36" s="34">
        <f t="shared" si="33"/>
        <v>283.75126581363583</v>
      </c>
      <c r="AF36" s="34">
        <f t="shared" si="33"/>
        <v>254.28408389075062</v>
      </c>
      <c r="AG36" s="34">
        <f t="shared" si="33"/>
        <v>297.99537988711251</v>
      </c>
      <c r="AH36" s="34">
        <f t="shared" si="33"/>
        <v>143.34941776583966</v>
      </c>
      <c r="AI36" s="34">
        <f t="shared" si="33"/>
        <v>106.76636052358725</v>
      </c>
      <c r="AJ36" s="34">
        <f t="shared" si="33"/>
        <v>80.515994084456054</v>
      </c>
      <c r="AK36" s="34">
        <f t="shared" si="33"/>
        <v>43.174892579932227</v>
      </c>
      <c r="AL36" s="34">
        <f t="shared" si="33"/>
        <v>4.9854327023005061</v>
      </c>
      <c r="AM36" s="34">
        <f t="shared" si="33"/>
        <v>32.812955406876476</v>
      </c>
      <c r="AN36" s="34">
        <f t="shared" si="33"/>
        <v>329.03869307013031</v>
      </c>
      <c r="AO36" s="34">
        <f t="shared" si="33"/>
        <v>180.49989262937893</v>
      </c>
      <c r="AP36" s="34">
        <f t="shared" si="33"/>
        <v>224.5029559457283</v>
      </c>
      <c r="AQ36" s="34">
        <f t="shared" si="33"/>
        <v>153.72470657742875</v>
      </c>
      <c r="AR36" s="34">
        <f t="shared" si="33"/>
        <v>91.832439644272256</v>
      </c>
      <c r="AS36" s="34">
        <f t="shared" si="33"/>
        <v>13.101742396316835</v>
      </c>
      <c r="AT36" s="34">
        <f t="shared" si="33"/>
        <v>16.058426678228834</v>
      </c>
      <c r="AU36" s="34">
        <f t="shared" si="33"/>
        <v>19.655479697806904</v>
      </c>
      <c r="AV36" s="34">
        <f t="shared" si="33"/>
        <v>9.2657029706286913</v>
      </c>
      <c r="AW36" s="34">
        <f t="shared" si="33"/>
        <v>2.7543131533546705</v>
      </c>
      <c r="AX36" s="34">
        <f t="shared" si="33"/>
        <v>9.7963166878743309</v>
      </c>
      <c r="AY36" s="34">
        <f t="shared" si="33"/>
        <v>4.0276592059943585E-2</v>
      </c>
      <c r="AZ36" s="34">
        <f t="shared" si="33"/>
        <v>8.4489181886534537E-2</v>
      </c>
      <c r="BA36" s="34">
        <f t="shared" si="33"/>
        <v>4.172353704214868</v>
      </c>
      <c r="BB36" s="34">
        <f t="shared" si="33"/>
        <v>15.680284250257831</v>
      </c>
      <c r="BC36" s="34">
        <f t="shared" si="33"/>
        <v>3.8448023232136386</v>
      </c>
      <c r="BD36" s="34">
        <f t="shared" si="33"/>
        <v>11.580435878968997</v>
      </c>
      <c r="BE36" s="34">
        <f t="shared" si="33"/>
        <v>0.69906950946937219</v>
      </c>
      <c r="BF36" s="34">
        <f t="shared" si="33"/>
        <v>17.454902978596849</v>
      </c>
      <c r="BG36" s="34">
        <f t="shared" si="33"/>
        <v>9.0940100245104087</v>
      </c>
      <c r="BH36" s="34">
        <f t="shared" si="33"/>
        <v>6.9176958743157044</v>
      </c>
      <c r="BI36" s="34">
        <f t="shared" si="33"/>
        <v>4.1919419684722703</v>
      </c>
      <c r="BJ36" s="34">
        <f t="shared" si="33"/>
        <v>21.386929354442621</v>
      </c>
      <c r="BK36" s="34">
        <f t="shared" si="33"/>
        <v>23.6849020892783</v>
      </c>
      <c r="BL36" s="34">
        <f t="shared" si="33"/>
        <v>13.83155579654839</v>
      </c>
      <c r="BM36" s="34">
        <f t="shared" si="33"/>
        <v>7.6692549463327797</v>
      </c>
      <c r="BN36" s="34">
        <f t="shared" si="33"/>
        <v>43.291183451360169</v>
      </c>
      <c r="BO36" s="34">
        <f t="shared" si="33"/>
        <v>87.820181196416414</v>
      </c>
      <c r="BP36" s="34">
        <f t="shared" ref="BP36:BZ36" si="34">(BP16-$CC$16)^2</f>
        <v>27.450399029973038</v>
      </c>
      <c r="BQ36" s="34">
        <f t="shared" si="34"/>
        <v>46.00171548574211</v>
      </c>
      <c r="BR36" s="34">
        <f t="shared" si="34"/>
        <v>38.03657233287862</v>
      </c>
      <c r="BS36" s="34">
        <f t="shared" si="34"/>
        <v>89.371742049071415</v>
      </c>
      <c r="BT36" s="34">
        <f t="shared" si="34"/>
        <v>19.26175659305726</v>
      </c>
      <c r="BU36" s="34">
        <f t="shared" si="34"/>
        <v>4.9738664860380863</v>
      </c>
      <c r="BV36" s="34">
        <f t="shared" si="34"/>
        <v>95.567240126811271</v>
      </c>
      <c r="BW36" s="34">
        <f t="shared" si="34"/>
        <v>79.015472267449297</v>
      </c>
      <c r="BX36" s="34">
        <f t="shared" si="34"/>
        <v>46.090162355955535</v>
      </c>
      <c r="BY36" s="34">
        <f t="shared" si="34"/>
        <v>0.3679777351969053</v>
      </c>
      <c r="BZ36" s="34">
        <f t="shared" si="34"/>
        <v>20.844693186390781</v>
      </c>
      <c r="CA36" s="36"/>
      <c r="CC36" s="9" t="s">
        <v>178</v>
      </c>
    </row>
    <row r="37" spans="2:91" x14ac:dyDescent="0.25">
      <c r="B37" s="33" t="s">
        <v>10</v>
      </c>
      <c r="C37" s="34">
        <f t="shared" ref="C37:AH37" si="35">(C17-$CC$17)^2</f>
        <v>1.7997790521167116</v>
      </c>
      <c r="D37" s="34">
        <f t="shared" si="35"/>
        <v>0.70822061055827112</v>
      </c>
      <c r="E37" s="34">
        <f t="shared" si="35"/>
        <v>0.7369219092595729</v>
      </c>
      <c r="F37" s="34">
        <f t="shared" si="35"/>
        <v>0.98361743595510021</v>
      </c>
      <c r="G37" s="34">
        <f t="shared" si="35"/>
        <v>3.8354933378310028</v>
      </c>
      <c r="H37" s="34">
        <f t="shared" si="35"/>
        <v>1.6686823710200354</v>
      </c>
      <c r="I37" s="34">
        <f t="shared" si="35"/>
        <v>0.21016866250632543</v>
      </c>
      <c r="J37" s="34">
        <f t="shared" si="35"/>
        <v>0.18071700305466604</v>
      </c>
      <c r="K37" s="34">
        <f t="shared" si="35"/>
        <v>0.680803583141247</v>
      </c>
      <c r="L37" s="34">
        <f t="shared" si="35"/>
        <v>0.91861022094788458</v>
      </c>
      <c r="M37" s="34">
        <f t="shared" si="35"/>
        <v>1.5008901632278271</v>
      </c>
      <c r="N37" s="34">
        <f t="shared" si="35"/>
        <v>0.57523359757126058</v>
      </c>
      <c r="O37" s="34">
        <f t="shared" si="35"/>
        <v>2.5103727441390111E-2</v>
      </c>
      <c r="P37" s="34">
        <f t="shared" si="35"/>
        <v>0.25829276063042222</v>
      </c>
      <c r="Q37" s="34">
        <f t="shared" si="35"/>
        <v>0.36993778227544383</v>
      </c>
      <c r="R37" s="34">
        <f t="shared" si="35"/>
        <v>2.3764024287400884</v>
      </c>
      <c r="S37" s="34">
        <f t="shared" si="35"/>
        <v>2.9180330203706824</v>
      </c>
      <c r="T37" s="34">
        <f t="shared" si="35"/>
        <v>5.4828959352335946</v>
      </c>
      <c r="U37" s="34">
        <f t="shared" si="35"/>
        <v>7.700024362362023</v>
      </c>
      <c r="V37" s="34">
        <f t="shared" si="35"/>
        <v>6.8028382151758739</v>
      </c>
      <c r="W37" s="34">
        <f t="shared" si="35"/>
        <v>6.6300676524053115</v>
      </c>
      <c r="X37" s="34">
        <f t="shared" si="35"/>
        <v>5.4828959352335946</v>
      </c>
      <c r="Y37" s="34">
        <f t="shared" si="35"/>
        <v>5.7995481718858297</v>
      </c>
      <c r="Z37" s="34">
        <f t="shared" si="35"/>
        <v>5.4828959352335946</v>
      </c>
      <c r="AA37" s="34">
        <f t="shared" si="35"/>
        <v>4.1679608702985274</v>
      </c>
      <c r="AB37" s="34">
        <f t="shared" si="35"/>
        <v>2.5863879987256588</v>
      </c>
      <c r="AC37" s="34">
        <f t="shared" si="35"/>
        <v>2.1753057476434079</v>
      </c>
      <c r="AD37" s="34">
        <f t="shared" si="35"/>
        <v>4.4446131069507668</v>
      </c>
      <c r="AE37" s="34">
        <f t="shared" si="35"/>
        <v>16.065868518206166</v>
      </c>
      <c r="AF37" s="34">
        <f t="shared" si="35"/>
        <v>25.082318734656379</v>
      </c>
      <c r="AG37" s="34">
        <f t="shared" si="35"/>
        <v>40.215363467701117</v>
      </c>
      <c r="AH37" s="34">
        <f t="shared" si="35"/>
        <v>51.479071981409611</v>
      </c>
      <c r="AI37" s="34">
        <f t="shared" ref="AI37:BN37" si="36">(AI17-$CC$17)^2</f>
        <v>55.376792039129704</v>
      </c>
      <c r="AJ37" s="34">
        <f t="shared" si="36"/>
        <v>56.875103727441392</v>
      </c>
      <c r="AK37" s="34">
        <f t="shared" si="36"/>
        <v>43.668639080976739</v>
      </c>
      <c r="AL37" s="34">
        <f t="shared" si="36"/>
        <v>24.41899983133748</v>
      </c>
      <c r="AM37" s="34">
        <f t="shared" si="36"/>
        <v>17.429721332058989</v>
      </c>
      <c r="AN37" s="34">
        <f t="shared" si="36"/>
        <v>2.1753057476434079</v>
      </c>
      <c r="AO37" s="34">
        <f t="shared" si="36"/>
        <v>1.8453634677011315</v>
      </c>
      <c r="AP37" s="34">
        <f t="shared" si="36"/>
        <v>15.145911808249476</v>
      </c>
      <c r="AQ37" s="34">
        <f t="shared" si="36"/>
        <v>51.243285545623223</v>
      </c>
      <c r="AR37" s="34">
        <f t="shared" si="36"/>
        <v>52.684973857311533</v>
      </c>
      <c r="AS37" s="34">
        <f t="shared" si="36"/>
        <v>37.926402428740104</v>
      </c>
      <c r="AT37" s="34">
        <f t="shared" si="36"/>
        <v>25.926171548509213</v>
      </c>
      <c r="AU37" s="34">
        <f t="shared" si="36"/>
        <v>13.141409643747311</v>
      </c>
      <c r="AV37" s="34">
        <f t="shared" si="36"/>
        <v>6.043934896272563</v>
      </c>
      <c r="AW37" s="34">
        <f t="shared" si="36"/>
        <v>4.2371816495193144</v>
      </c>
      <c r="AX37" s="34">
        <f t="shared" si="36"/>
        <v>3.9671672195048839</v>
      </c>
      <c r="AY37" s="34">
        <f t="shared" si="36"/>
        <v>4.5160849684226338</v>
      </c>
      <c r="AZ37" s="34">
        <f t="shared" si="36"/>
        <v>2.5337473060849711</v>
      </c>
      <c r="BA37" s="34">
        <f t="shared" si="36"/>
        <v>3.5788122411499059</v>
      </c>
      <c r="BB37" s="34">
        <f t="shared" si="36"/>
        <v>7.4262148385525055</v>
      </c>
      <c r="BC37" s="34">
        <f t="shared" si="36"/>
        <v>7.6089998313374974</v>
      </c>
      <c r="BD37" s="34">
        <f t="shared" si="36"/>
        <v>8.9507170030546703</v>
      </c>
      <c r="BE37" s="34">
        <f t="shared" si="36"/>
        <v>6.2089421112797778</v>
      </c>
      <c r="BF37" s="34">
        <f t="shared" si="36"/>
        <v>2.8621022844399486</v>
      </c>
      <c r="BG37" s="34">
        <f t="shared" si="36"/>
        <v>1.1202985326361965</v>
      </c>
      <c r="BH37" s="34">
        <f t="shared" si="36"/>
        <v>0.43354528588294899</v>
      </c>
      <c r="BI37" s="34">
        <f t="shared" si="36"/>
        <v>0.31185697419463737</v>
      </c>
      <c r="BJ37" s="34">
        <f t="shared" si="36"/>
        <v>0.43354528588294899</v>
      </c>
      <c r="BK37" s="34">
        <f t="shared" si="36"/>
        <v>1.1202985326361965</v>
      </c>
      <c r="BL37" s="34">
        <f t="shared" si="36"/>
        <v>0.21016866250632543</v>
      </c>
      <c r="BM37" s="34">
        <f t="shared" si="36"/>
        <v>1.1202985326361965</v>
      </c>
      <c r="BN37" s="34">
        <f t="shared" si="36"/>
        <v>1.341986844324508</v>
      </c>
      <c r="BO37" s="34">
        <f t="shared" ref="BO37:BZ37" si="37">(BO17-$CC$17)^2</f>
        <v>2.2253923277299923</v>
      </c>
      <c r="BP37" s="34">
        <f t="shared" si="37"/>
        <v>2.750428402766067</v>
      </c>
      <c r="BQ37" s="34">
        <f t="shared" si="37"/>
        <v>0.91861022094788458</v>
      </c>
      <c r="BR37" s="34">
        <f t="shared" si="37"/>
        <v>0.57523359757126058</v>
      </c>
      <c r="BS37" s="34">
        <f t="shared" si="37"/>
        <v>0.7369219092595729</v>
      </c>
      <c r="BT37" s="34">
        <f t="shared" si="37"/>
        <v>0.15348756582522868</v>
      </c>
      <c r="BU37" s="34">
        <f t="shared" si="37"/>
        <v>0.68080358314124656</v>
      </c>
      <c r="BV37" s="34">
        <f t="shared" si="37"/>
        <v>0.680803583141247</v>
      </c>
      <c r="BW37" s="34">
        <f t="shared" si="37"/>
        <v>0.31185697419463737</v>
      </c>
      <c r="BX37" s="34">
        <f t="shared" si="37"/>
        <v>0.3501975225351856</v>
      </c>
      <c r="BY37" s="34">
        <f t="shared" si="37"/>
        <v>0.18071700305466587</v>
      </c>
      <c r="BZ37" s="34">
        <f t="shared" si="37"/>
        <v>0.12848035081801371</v>
      </c>
      <c r="CA37" s="36"/>
      <c r="CC37" s="9" t="s">
        <v>179</v>
      </c>
    </row>
    <row r="38" spans="2:91" x14ac:dyDescent="0.25">
      <c r="B38" s="33" t="s">
        <v>158</v>
      </c>
      <c r="AE38" s="34">
        <f>(AE18-$CC$18)^2</f>
        <v>2121.8244106622246</v>
      </c>
      <c r="AF38" s="34">
        <f t="shared" ref="AF38:BZ38" si="38">(AF18-$CC$18)^2</f>
        <v>1307.781757601</v>
      </c>
      <c r="AG38" s="34">
        <f t="shared" si="38"/>
        <v>1086.5768596418161</v>
      </c>
      <c r="AH38" s="34">
        <f t="shared" si="38"/>
        <v>382.72134943773443</v>
      </c>
      <c r="AI38" s="34">
        <f t="shared" si="38"/>
        <v>173.27155351936693</v>
      </c>
      <c r="AJ38" s="34">
        <f t="shared" si="38"/>
        <v>60.268288213244503</v>
      </c>
      <c r="AK38" s="34">
        <f t="shared" si="38"/>
        <v>53.827675968346504</v>
      </c>
      <c r="AL38" s="34">
        <f t="shared" si="38"/>
        <v>455.25624739691801</v>
      </c>
      <c r="AM38" s="34">
        <f t="shared" si="38"/>
        <v>1643.2268596418157</v>
      </c>
      <c r="AN38" s="34">
        <f t="shared" si="38"/>
        <v>2101.0062473969174</v>
      </c>
      <c r="AO38" s="34">
        <f t="shared" si="38"/>
        <v>1817.8911453561016</v>
      </c>
      <c r="AP38" s="34">
        <f t="shared" si="38"/>
        <v>1078.2511453561017</v>
      </c>
      <c r="AQ38" s="34">
        <f t="shared" si="38"/>
        <v>587.41930862140771</v>
      </c>
      <c r="AR38" s="34">
        <f t="shared" si="38"/>
        <v>226.10339025406077</v>
      </c>
      <c r="AS38" s="34">
        <f t="shared" si="38"/>
        <v>126.26420658059142</v>
      </c>
      <c r="AT38" s="34">
        <f t="shared" si="38"/>
        <v>35.244818825489375</v>
      </c>
      <c r="AU38" s="34">
        <f t="shared" si="38"/>
        <v>52.755022907122054</v>
      </c>
      <c r="AV38" s="34">
        <f t="shared" si="38"/>
        <v>76.794818825489401</v>
      </c>
      <c r="AW38" s="34">
        <f t="shared" si="38"/>
        <v>89.55339025406083</v>
      </c>
      <c r="AX38" s="34">
        <f t="shared" si="38"/>
        <v>5.1223698458975457</v>
      </c>
      <c r="AY38" s="34">
        <f t="shared" si="38"/>
        <v>0.87747188671386733</v>
      </c>
      <c r="AZ38" s="34">
        <f t="shared" si="38"/>
        <v>2.3615535193669279</v>
      </c>
      <c r="BA38" s="34">
        <f t="shared" si="38"/>
        <v>5.0029820907954985</v>
      </c>
      <c r="BB38" s="34">
        <f t="shared" si="38"/>
        <v>6.5703290295710151</v>
      </c>
      <c r="BC38" s="34">
        <f t="shared" si="38"/>
        <v>1.5958392336526466</v>
      </c>
      <c r="BD38" s="34">
        <f t="shared" si="38"/>
        <v>19.038084131611839</v>
      </c>
      <c r="BE38" s="34">
        <f t="shared" si="38"/>
        <v>8.7809412744689759</v>
      </c>
      <c r="BF38" s="34">
        <f t="shared" si="38"/>
        <v>21.746043315285299</v>
      </c>
      <c r="BG38" s="34">
        <f t="shared" si="38"/>
        <v>49.889716784673062</v>
      </c>
      <c r="BH38" s="34">
        <f t="shared" si="38"/>
        <v>17.332778009162858</v>
      </c>
      <c r="BI38" s="34">
        <f t="shared" si="38"/>
        <v>51.312369845897543</v>
      </c>
      <c r="BJ38" s="34">
        <f t="shared" si="38"/>
        <v>64.589104539775079</v>
      </c>
      <c r="BK38" s="34">
        <f t="shared" si="38"/>
        <v>100.73604331528529</v>
      </c>
      <c r="BL38" s="34">
        <f t="shared" si="38"/>
        <v>66.206451478550591</v>
      </c>
      <c r="BM38" s="34">
        <f t="shared" si="38"/>
        <v>130.79890045814244</v>
      </c>
      <c r="BN38" s="34">
        <f t="shared" si="38"/>
        <v>9.3835943356934646</v>
      </c>
      <c r="BO38" s="34">
        <f t="shared" si="38"/>
        <v>12.696859641815914</v>
      </c>
      <c r="BP38" s="34">
        <f t="shared" si="38"/>
        <v>35.560533111203675</v>
      </c>
      <c r="BQ38" s="34">
        <f t="shared" si="38"/>
        <v>36.763186172428163</v>
      </c>
      <c r="BR38" s="34">
        <f t="shared" si="38"/>
        <v>18.175431070387344</v>
      </c>
      <c r="BS38" s="34">
        <f t="shared" si="38"/>
        <v>33.215226988754701</v>
      </c>
      <c r="BT38" s="34">
        <f t="shared" si="38"/>
        <v>30.94992086630571</v>
      </c>
      <c r="BU38" s="34">
        <f t="shared" si="38"/>
        <v>27.701961682632252</v>
      </c>
      <c r="BV38" s="34">
        <f t="shared" si="38"/>
        <v>19.038084131611839</v>
      </c>
      <c r="BW38" s="34">
        <f t="shared" si="38"/>
        <v>61.830941274468991</v>
      </c>
      <c r="BX38" s="34">
        <f t="shared" si="38"/>
        <v>26.659308621407749</v>
      </c>
      <c r="BY38" s="34">
        <f t="shared" si="38"/>
        <v>13.419512703040407</v>
      </c>
      <c r="BZ38" s="34">
        <f t="shared" si="38"/>
        <v>68.281553519366952</v>
      </c>
      <c r="CA38" s="36"/>
    </row>
    <row r="39" spans="2:91" x14ac:dyDescent="0.25"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</row>
    <row r="40" spans="2:91" x14ac:dyDescent="0.25"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</row>
    <row r="41" spans="2:91" x14ac:dyDescent="0.25"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</row>
    <row r="42" spans="2:91" x14ac:dyDescent="0.25"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</row>
    <row r="43" spans="2:91" s="36" customFormat="1" x14ac:dyDescent="0.25"/>
    <row r="44" spans="2:91" ht="15" x14ac:dyDescent="0.25">
      <c r="B44" s="20" t="s">
        <v>97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21"/>
      <c r="BY44" s="17"/>
      <c r="BZ44" s="17"/>
      <c r="CA44" s="17"/>
      <c r="CB44" s="36"/>
    </row>
    <row r="45" spans="2:91" x14ac:dyDescent="0.25">
      <c r="C45" s="84">
        <v>2000</v>
      </c>
      <c r="D45" s="84"/>
      <c r="E45" s="84"/>
      <c r="F45" s="84"/>
      <c r="G45" s="84">
        <v>2001</v>
      </c>
      <c r="H45" s="84"/>
      <c r="I45" s="84"/>
      <c r="J45" s="84"/>
      <c r="K45" s="84">
        <v>2002</v>
      </c>
      <c r="L45" s="84"/>
      <c r="M45" s="84"/>
      <c r="N45" s="84"/>
      <c r="O45" s="84">
        <v>2003</v>
      </c>
      <c r="P45" s="84"/>
      <c r="Q45" s="84"/>
      <c r="R45" s="84"/>
      <c r="S45" s="84">
        <v>2004</v>
      </c>
      <c r="T45" s="84"/>
      <c r="U45" s="84"/>
      <c r="V45" s="84"/>
      <c r="W45" s="84">
        <v>2005</v>
      </c>
      <c r="X45" s="84"/>
      <c r="Y45" s="84"/>
      <c r="Z45" s="84"/>
      <c r="AA45" s="84">
        <v>2006</v>
      </c>
      <c r="AB45" s="84"/>
      <c r="AC45" s="84"/>
      <c r="AD45" s="84"/>
      <c r="AE45" s="84">
        <v>2007</v>
      </c>
      <c r="AF45" s="84"/>
      <c r="AG45" s="84"/>
      <c r="AH45" s="84"/>
      <c r="AI45" s="84">
        <v>2008</v>
      </c>
      <c r="AJ45" s="84"/>
      <c r="AK45" s="84"/>
      <c r="AL45" s="84"/>
      <c r="AM45" s="84">
        <v>2009</v>
      </c>
      <c r="AN45" s="84"/>
      <c r="AO45" s="84"/>
      <c r="AP45" s="84"/>
      <c r="AQ45" s="84">
        <v>2010</v>
      </c>
      <c r="AR45" s="84"/>
      <c r="AS45" s="84"/>
      <c r="AT45" s="84"/>
      <c r="AU45" s="84">
        <v>2011</v>
      </c>
      <c r="AV45" s="84"/>
      <c r="AW45" s="84"/>
      <c r="AX45" s="84"/>
      <c r="AY45" s="84">
        <v>2012</v>
      </c>
      <c r="AZ45" s="84"/>
      <c r="BA45" s="84"/>
      <c r="BB45" s="84"/>
      <c r="BC45" s="84">
        <v>2013</v>
      </c>
      <c r="BD45" s="84"/>
      <c r="BE45" s="84"/>
      <c r="BF45" s="84"/>
      <c r="BG45" s="84">
        <v>2014</v>
      </c>
      <c r="BH45" s="84"/>
      <c r="BI45" s="84"/>
      <c r="BJ45" s="84"/>
      <c r="BK45" s="84">
        <v>2015</v>
      </c>
      <c r="BL45" s="84"/>
      <c r="BM45" s="84"/>
      <c r="BN45" s="84"/>
      <c r="BO45" s="84">
        <v>2016</v>
      </c>
      <c r="BP45" s="84"/>
      <c r="BQ45" s="84"/>
      <c r="BR45" s="84"/>
      <c r="BS45" s="84">
        <v>2017</v>
      </c>
      <c r="BT45" s="84"/>
      <c r="BU45" s="84"/>
      <c r="BV45" s="84"/>
      <c r="BW45" s="84">
        <v>2018</v>
      </c>
      <c r="BX45" s="84"/>
      <c r="BY45" s="84"/>
      <c r="BZ45" s="84"/>
      <c r="CA45" s="84">
        <v>2019</v>
      </c>
      <c r="CB45" s="84"/>
      <c r="CC45" s="84"/>
      <c r="CD45" s="84"/>
    </row>
    <row r="46" spans="2:91" x14ac:dyDescent="0.25">
      <c r="C46" s="24" t="s">
        <v>3</v>
      </c>
      <c r="D46" s="24" t="s">
        <v>4</v>
      </c>
      <c r="E46" s="24" t="s">
        <v>2</v>
      </c>
      <c r="F46" s="24" t="s">
        <v>5</v>
      </c>
      <c r="G46" s="24" t="s">
        <v>3</v>
      </c>
      <c r="H46" s="24" t="s">
        <v>4</v>
      </c>
      <c r="I46" s="24" t="s">
        <v>2</v>
      </c>
      <c r="J46" s="24" t="s">
        <v>5</v>
      </c>
      <c r="K46" s="24" t="s">
        <v>3</v>
      </c>
      <c r="L46" s="24" t="s">
        <v>4</v>
      </c>
      <c r="M46" s="24" t="s">
        <v>2</v>
      </c>
      <c r="N46" s="24" t="s">
        <v>5</v>
      </c>
      <c r="O46" s="24" t="s">
        <v>3</v>
      </c>
      <c r="P46" s="24" t="s">
        <v>4</v>
      </c>
      <c r="Q46" s="24" t="s">
        <v>2</v>
      </c>
      <c r="R46" s="24" t="s">
        <v>5</v>
      </c>
      <c r="S46" s="24" t="s">
        <v>3</v>
      </c>
      <c r="T46" s="24" t="s">
        <v>4</v>
      </c>
      <c r="U46" s="24" t="s">
        <v>2</v>
      </c>
      <c r="V46" s="24" t="s">
        <v>5</v>
      </c>
      <c r="W46" s="24" t="s">
        <v>3</v>
      </c>
      <c r="X46" s="24" t="s">
        <v>4</v>
      </c>
      <c r="Y46" s="24" t="s">
        <v>2</v>
      </c>
      <c r="Z46" s="24" t="s">
        <v>5</v>
      </c>
      <c r="AA46" s="24" t="s">
        <v>3</v>
      </c>
      <c r="AB46" s="24" t="s">
        <v>4</v>
      </c>
      <c r="AC46" s="24" t="s">
        <v>2</v>
      </c>
      <c r="AD46" s="24" t="s">
        <v>5</v>
      </c>
      <c r="AE46" s="24" t="s">
        <v>3</v>
      </c>
      <c r="AF46" s="24" t="s">
        <v>4</v>
      </c>
      <c r="AG46" s="24" t="s">
        <v>2</v>
      </c>
      <c r="AH46" s="24" t="s">
        <v>5</v>
      </c>
      <c r="AI46" s="24" t="s">
        <v>3</v>
      </c>
      <c r="AJ46" s="24" t="s">
        <v>4</v>
      </c>
      <c r="AK46" s="24" t="s">
        <v>2</v>
      </c>
      <c r="AL46" s="24" t="s">
        <v>5</v>
      </c>
      <c r="AM46" s="24" t="s">
        <v>3</v>
      </c>
      <c r="AN46" s="24" t="s">
        <v>4</v>
      </c>
      <c r="AO46" s="24" t="s">
        <v>2</v>
      </c>
      <c r="AP46" s="24" t="s">
        <v>5</v>
      </c>
      <c r="AQ46" s="24" t="s">
        <v>3</v>
      </c>
      <c r="AR46" s="24" t="s">
        <v>4</v>
      </c>
      <c r="AS46" s="24" t="s">
        <v>2</v>
      </c>
      <c r="AT46" s="24" t="s">
        <v>5</v>
      </c>
      <c r="AU46" s="24" t="s">
        <v>3</v>
      </c>
      <c r="AV46" s="24" t="s">
        <v>4</v>
      </c>
      <c r="AW46" s="24" t="s">
        <v>2</v>
      </c>
      <c r="AX46" s="24" t="s">
        <v>5</v>
      </c>
      <c r="AY46" s="24" t="s">
        <v>3</v>
      </c>
      <c r="AZ46" s="24" t="s">
        <v>4</v>
      </c>
      <c r="BA46" s="24" t="s">
        <v>2</v>
      </c>
      <c r="BB46" s="24" t="s">
        <v>5</v>
      </c>
      <c r="BC46" s="24" t="s">
        <v>3</v>
      </c>
      <c r="BD46" s="24" t="s">
        <v>4</v>
      </c>
      <c r="BE46" s="24" t="s">
        <v>2</v>
      </c>
      <c r="BF46" s="24" t="s">
        <v>5</v>
      </c>
      <c r="BG46" s="24" t="s">
        <v>3</v>
      </c>
      <c r="BH46" s="24" t="s">
        <v>4</v>
      </c>
      <c r="BI46" s="24" t="s">
        <v>2</v>
      </c>
      <c r="BJ46" s="24" t="s">
        <v>5</v>
      </c>
      <c r="BK46" s="24" t="s">
        <v>3</v>
      </c>
      <c r="BL46" s="24" t="s">
        <v>4</v>
      </c>
      <c r="BM46" s="24" t="s">
        <v>2</v>
      </c>
      <c r="BN46" s="24" t="s">
        <v>5</v>
      </c>
      <c r="BO46" s="24" t="s">
        <v>3</v>
      </c>
      <c r="BP46" s="24" t="s">
        <v>4</v>
      </c>
      <c r="BQ46" s="24" t="s">
        <v>2</v>
      </c>
      <c r="BR46" s="24" t="s">
        <v>5</v>
      </c>
      <c r="BS46" s="24" t="s">
        <v>3</v>
      </c>
      <c r="BT46" s="24" t="s">
        <v>4</v>
      </c>
      <c r="BU46" s="24" t="s">
        <v>2</v>
      </c>
      <c r="BV46" s="24" t="s">
        <v>5</v>
      </c>
      <c r="BW46" s="24" t="s">
        <v>3</v>
      </c>
      <c r="BX46" s="24" t="s">
        <v>4</v>
      </c>
      <c r="BY46" s="24" t="s">
        <v>2</v>
      </c>
      <c r="BZ46" s="24" t="s">
        <v>5</v>
      </c>
      <c r="CA46" s="24" t="s">
        <v>3</v>
      </c>
      <c r="CB46" s="24" t="s">
        <v>4</v>
      </c>
      <c r="CC46" s="24" t="s">
        <v>2</v>
      </c>
      <c r="CD46" s="24" t="s">
        <v>5</v>
      </c>
    </row>
    <row r="47" spans="2:91" x14ac:dyDescent="0.25">
      <c r="B47" s="9" t="s">
        <v>11</v>
      </c>
      <c r="C47" s="21">
        <f>(C5-$CC$5)/$CE$5</f>
        <v>-0.26118162802704681</v>
      </c>
      <c r="D47" s="21">
        <f t="shared" ref="D47:BO47" si="39">(D5-$CC$5)/$CE$5</f>
        <v>-0.37649691104357597</v>
      </c>
      <c r="E47" s="21">
        <f t="shared" si="39"/>
        <v>-0.41109149594853606</v>
      </c>
      <c r="F47" s="21">
        <f t="shared" si="39"/>
        <v>-0.37649691104357597</v>
      </c>
      <c r="G47" s="21">
        <f t="shared" si="39"/>
        <v>-0.49181219406010512</v>
      </c>
      <c r="H47" s="21">
        <f t="shared" si="39"/>
        <v>-0.52640677896506516</v>
      </c>
      <c r="I47" s="21">
        <f t="shared" si="39"/>
        <v>-0.12280328840721315</v>
      </c>
      <c r="J47" s="21">
        <f t="shared" si="39"/>
        <v>-0.16892940161382383</v>
      </c>
      <c r="K47" s="21">
        <f t="shared" si="39"/>
        <v>-8.8208703502253086E-2</v>
      </c>
      <c r="L47" s="21">
        <f t="shared" si="39"/>
        <v>5.0169636117580595E-2</v>
      </c>
      <c r="M47" s="21">
        <f t="shared" si="39"/>
        <v>-0.24965009972539456</v>
      </c>
      <c r="N47" s="21">
        <f t="shared" si="39"/>
        <v>6.1701164419234497E-2</v>
      </c>
      <c r="O47" s="21">
        <f t="shared" si="39"/>
        <v>8.4764221022540651E-2</v>
      </c>
      <c r="P47" s="21">
        <f t="shared" si="39"/>
        <v>0.32692631535725125</v>
      </c>
      <c r="Q47" s="21">
        <f t="shared" si="39"/>
        <v>0.3499893719605574</v>
      </c>
      <c r="R47" s="21">
        <f t="shared" si="39"/>
        <v>0.24620561724568049</v>
      </c>
      <c r="S47" s="21">
        <f t="shared" si="39"/>
        <v>9.6295749324192922E-2</v>
      </c>
      <c r="T47" s="21">
        <f t="shared" si="39"/>
        <v>-8.8208703502253086E-2</v>
      </c>
      <c r="U47" s="21">
        <f t="shared" si="39"/>
        <v>-0.12280328840721315</v>
      </c>
      <c r="V47" s="21">
        <f t="shared" si="39"/>
        <v>0.3038632587539451</v>
      </c>
      <c r="W47" s="21">
        <f t="shared" si="39"/>
        <v>0.76512439082006167</v>
      </c>
      <c r="X47" s="21">
        <f t="shared" si="39"/>
        <v>0.7305298059151033</v>
      </c>
      <c r="Y47" s="21">
        <f t="shared" si="39"/>
        <v>0.96116037194816162</v>
      </c>
      <c r="Z47" s="21">
        <f t="shared" si="39"/>
        <v>0.89197120213824477</v>
      </c>
      <c r="AA47" s="21">
        <f t="shared" si="39"/>
        <v>1.1571963530762615</v>
      </c>
      <c r="AB47" s="21">
        <f t="shared" si="39"/>
        <v>1.4224215040142782</v>
      </c>
      <c r="AC47" s="21">
        <f t="shared" si="39"/>
        <v>1.5377367870308074</v>
      </c>
      <c r="AD47" s="21">
        <f t="shared" si="39"/>
        <v>2.1604393153200654</v>
      </c>
      <c r="AE47" s="21">
        <f t="shared" si="39"/>
        <v>2.5755743341795698</v>
      </c>
      <c r="AF47" s="21">
        <f t="shared" si="39"/>
        <v>2.6793580888944466</v>
      </c>
      <c r="AG47" s="21">
        <f t="shared" si="39"/>
        <v>2.7370157304027112</v>
      </c>
      <c r="AH47" s="21">
        <f t="shared" si="39"/>
        <v>2.3795383530514718</v>
      </c>
      <c r="AI47" s="21">
        <f t="shared" si="39"/>
        <v>2.1835023719233702</v>
      </c>
      <c r="AJ47" s="21">
        <f t="shared" si="39"/>
        <v>1.687646654952295</v>
      </c>
      <c r="AK47" s="21">
        <f t="shared" si="39"/>
        <v>1.3071062209977491</v>
      </c>
      <c r="AL47" s="21">
        <f t="shared" si="39"/>
        <v>0.33845784365890352</v>
      </c>
      <c r="AM47" s="21">
        <f t="shared" si="39"/>
        <v>-0.63019053367994049</v>
      </c>
      <c r="AN47" s="21">
        <f t="shared" si="39"/>
        <v>-1.1375777789526693</v>
      </c>
      <c r="AO47" s="21">
        <f t="shared" si="39"/>
        <v>-1.794874892146886</v>
      </c>
      <c r="AP47" s="21">
        <f t="shared" si="39"/>
        <v>-2.4521720053411009</v>
      </c>
      <c r="AQ47" s="21">
        <f t="shared" si="39"/>
        <v>-2.002442401576638</v>
      </c>
      <c r="AR47" s="21">
        <f t="shared" si="39"/>
        <v>-1.7833433638452321</v>
      </c>
      <c r="AS47" s="21">
        <f t="shared" si="39"/>
        <v>-1.2644245902708509</v>
      </c>
      <c r="AT47" s="21">
        <f t="shared" si="39"/>
        <v>-0.66478511858489886</v>
      </c>
      <c r="AU47" s="21">
        <f t="shared" si="39"/>
        <v>-0.56100136387002364</v>
      </c>
      <c r="AV47" s="21">
        <f t="shared" si="39"/>
        <v>-0.5494698355683697</v>
      </c>
      <c r="AW47" s="21">
        <f t="shared" si="39"/>
        <v>-0.56100136387002364</v>
      </c>
      <c r="AX47" s="21">
        <f t="shared" si="39"/>
        <v>-0.53793830726671743</v>
      </c>
      <c r="AY47" s="21">
        <f t="shared" si="39"/>
        <v>-0.64172206198159432</v>
      </c>
      <c r="AZ47" s="21">
        <f t="shared" si="39"/>
        <v>-0.61865900537828822</v>
      </c>
      <c r="BA47" s="21">
        <f t="shared" si="39"/>
        <v>-0.65325359028324659</v>
      </c>
      <c r="BB47" s="21">
        <f t="shared" si="39"/>
        <v>-0.59559594877498201</v>
      </c>
      <c r="BC47" s="21">
        <f t="shared" si="39"/>
        <v>-0.61865900537828822</v>
      </c>
      <c r="BD47" s="21">
        <f t="shared" si="39"/>
        <v>-0.52640677896506516</v>
      </c>
      <c r="BE47" s="21">
        <f t="shared" si="39"/>
        <v>-0.46874913745680064</v>
      </c>
      <c r="BF47" s="21">
        <f t="shared" si="39"/>
        <v>-0.50334372236175906</v>
      </c>
      <c r="BG47" s="21">
        <f t="shared" si="39"/>
        <v>-0.20352398651878226</v>
      </c>
      <c r="BH47" s="21">
        <f t="shared" si="39"/>
        <v>-0.30730774123365912</v>
      </c>
      <c r="BI47" s="21">
        <f t="shared" si="39"/>
        <v>-0.24965009972539456</v>
      </c>
      <c r="BJ47" s="21">
        <f t="shared" si="39"/>
        <v>-0.2957762129320069</v>
      </c>
      <c r="BK47" s="21">
        <f t="shared" si="39"/>
        <v>-0.34190232613861754</v>
      </c>
      <c r="BL47" s="21">
        <f t="shared" si="39"/>
        <v>-0.31883926953531139</v>
      </c>
      <c r="BM47" s="21">
        <f t="shared" si="39"/>
        <v>-0.21505551482043614</v>
      </c>
      <c r="BN47" s="21">
        <f t="shared" si="39"/>
        <v>-0.20352398651878226</v>
      </c>
      <c r="BO47" s="21">
        <f t="shared" si="39"/>
        <v>-0.4572176091551467</v>
      </c>
      <c r="BP47" s="21">
        <f t="shared" ref="BP47:BY47" si="40">(BP5-$CC$5)/$CE$5</f>
        <v>-0.46874913745680064</v>
      </c>
      <c r="BQ47" s="21">
        <f t="shared" si="40"/>
        <v>-0.61865900537828822</v>
      </c>
      <c r="BR47" s="21">
        <f t="shared" si="40"/>
        <v>-0.37649691104357597</v>
      </c>
      <c r="BS47" s="21">
        <f t="shared" si="40"/>
        <v>-0.24965009972539456</v>
      </c>
      <c r="BT47" s="21">
        <f t="shared" si="40"/>
        <v>-6.5145646898948556E-2</v>
      </c>
      <c r="BU47" s="21">
        <f t="shared" si="40"/>
        <v>-9.9740231803906981E-2</v>
      </c>
      <c r="BV47" s="21">
        <f t="shared" si="40"/>
        <v>-0.19199245821712999</v>
      </c>
      <c r="BW47" s="21">
        <f t="shared" si="40"/>
        <v>-5.361411859729466E-2</v>
      </c>
      <c r="BX47" s="21">
        <f t="shared" si="40"/>
        <v>-8.8208703502253086E-2</v>
      </c>
      <c r="BY47" s="21">
        <f t="shared" si="40"/>
        <v>-0.12280328840721315</v>
      </c>
      <c r="BZ47" s="21">
        <f>(BZ5-$CC$5)/$CE$5</f>
        <v>-9.9740231803906981E-2</v>
      </c>
      <c r="CA47" s="62">
        <f>(CA5-$CC$5)/$CE$5</f>
        <v>-0.15739787331217125</v>
      </c>
      <c r="CB47" s="62">
        <f>(CB5-$CC$5)/$CE$5</f>
        <v>-0.15739787331217125</v>
      </c>
    </row>
    <row r="48" spans="2:91" x14ac:dyDescent="0.25">
      <c r="B48" s="14" t="s">
        <v>12</v>
      </c>
      <c r="C48" s="21">
        <f>-(C6-$CC$6)/$CE$6</f>
        <v>-0.74235816406451682</v>
      </c>
      <c r="D48" s="21">
        <f t="shared" ref="D48:BO48" si="41">-(D6-$CC$6)/$CE$6</f>
        <v>-0.76956500777368753</v>
      </c>
      <c r="E48" s="21">
        <f t="shared" si="41"/>
        <v>-0.76956500777368753</v>
      </c>
      <c r="F48" s="21">
        <f t="shared" si="41"/>
        <v>-0.76956500777368753</v>
      </c>
      <c r="G48" s="21">
        <f t="shared" si="41"/>
        <v>-0.60632394551866298</v>
      </c>
      <c r="H48" s="21">
        <f t="shared" si="41"/>
        <v>-0.41587603955446739</v>
      </c>
      <c r="I48" s="21">
        <f t="shared" si="41"/>
        <v>-0.41587603955446739</v>
      </c>
      <c r="J48" s="21">
        <f t="shared" si="41"/>
        <v>-0.60632394551866298</v>
      </c>
      <c r="K48" s="21">
        <f t="shared" si="41"/>
        <v>-0.27984182100861354</v>
      </c>
      <c r="L48" s="21">
        <f t="shared" si="41"/>
        <v>-0.55191025810032124</v>
      </c>
      <c r="M48" s="21">
        <f t="shared" si="41"/>
        <v>1.9433459792264761E-2</v>
      </c>
      <c r="N48" s="21">
        <f t="shared" si="41"/>
        <v>-0.19822128988110155</v>
      </c>
      <c r="O48" s="21">
        <f t="shared" si="41"/>
        <v>7.3847147210606104E-2</v>
      </c>
      <c r="P48" s="21">
        <f t="shared" si="41"/>
        <v>-6.2187071335247722E-2</v>
      </c>
      <c r="Q48" s="21">
        <f t="shared" si="41"/>
        <v>-0.22542813359027222</v>
      </c>
      <c r="R48" s="21">
        <f t="shared" si="41"/>
        <v>0.12826083462894791</v>
      </c>
      <c r="S48" s="21">
        <f t="shared" si="41"/>
        <v>-6.2187071335247722E-2</v>
      </c>
      <c r="T48" s="21">
        <f t="shared" si="41"/>
        <v>4.6640303501435429E-2</v>
      </c>
      <c r="U48" s="21">
        <f t="shared" si="41"/>
        <v>-6.2187071335247722E-2</v>
      </c>
      <c r="V48" s="21">
        <f t="shared" si="41"/>
        <v>-0.11660075875358906</v>
      </c>
      <c r="W48" s="21">
        <f t="shared" si="41"/>
        <v>0.15546767833811859</v>
      </c>
      <c r="X48" s="21">
        <f t="shared" si="41"/>
        <v>0.40032927172065558</v>
      </c>
      <c r="Y48" s="21">
        <f t="shared" si="41"/>
        <v>0.42753611542982622</v>
      </c>
      <c r="Z48" s="21">
        <f t="shared" si="41"/>
        <v>0.72681139623070457</v>
      </c>
      <c r="AA48" s="21">
        <f t="shared" si="41"/>
        <v>0.94446614590407085</v>
      </c>
      <c r="AB48" s="21">
        <f t="shared" si="41"/>
        <v>1.2709482704141197</v>
      </c>
      <c r="AC48" s="21">
        <f t="shared" si="41"/>
        <v>1.4069824889599736</v>
      </c>
      <c r="AD48" s="21">
        <f t="shared" si="41"/>
        <v>1.3525688015416324</v>
      </c>
      <c r="AE48" s="21">
        <f t="shared" si="41"/>
        <v>1.3253619578324614</v>
      </c>
      <c r="AF48" s="21">
        <f t="shared" si="41"/>
        <v>1.4886030200874862</v>
      </c>
      <c r="AG48" s="21">
        <f t="shared" si="41"/>
        <v>1.5430167075058274</v>
      </c>
      <c r="AH48" s="21">
        <f t="shared" si="41"/>
        <v>1.6518440823425107</v>
      </c>
      <c r="AI48" s="21">
        <f t="shared" si="41"/>
        <v>1.4341893326691446</v>
      </c>
      <c r="AJ48" s="21">
        <f t="shared" si="41"/>
        <v>1.379775645250803</v>
      </c>
      <c r="AK48" s="21">
        <f t="shared" si="41"/>
        <v>1.0532935207407537</v>
      </c>
      <c r="AL48" s="21">
        <f t="shared" si="41"/>
        <v>0.29150189688397238</v>
      </c>
      <c r="AM48" s="21">
        <f t="shared" si="41"/>
        <v>-0.55191025810032124</v>
      </c>
      <c r="AN48" s="21">
        <f t="shared" si="41"/>
        <v>-1.5041497879212984</v>
      </c>
      <c r="AO48" s="21">
        <f t="shared" si="41"/>
        <v>-2.1299071932322251</v>
      </c>
      <c r="AP48" s="21">
        <f t="shared" si="41"/>
        <v>-2.3747687866147627</v>
      </c>
      <c r="AQ48" s="21">
        <f t="shared" si="41"/>
        <v>-2.4019756303239328</v>
      </c>
      <c r="AR48" s="21">
        <f t="shared" si="41"/>
        <v>-2.3747687866147627</v>
      </c>
      <c r="AS48" s="21">
        <f t="shared" si="41"/>
        <v>-2.0482866621047138</v>
      </c>
      <c r="AT48" s="21">
        <f t="shared" si="41"/>
        <v>-1.7762182250130061</v>
      </c>
      <c r="AU48" s="21">
        <f t="shared" si="41"/>
        <v>-1.4497361005029561</v>
      </c>
      <c r="AV48" s="21">
        <f t="shared" si="41"/>
        <v>-1.4769429442121274</v>
      </c>
      <c r="AW48" s="21">
        <f t="shared" si="41"/>
        <v>-1.0688402885745658</v>
      </c>
      <c r="AX48" s="21">
        <f t="shared" si="41"/>
        <v>-1.0144266011562244</v>
      </c>
      <c r="AY48" s="21">
        <f t="shared" si="41"/>
        <v>-1.1232539759929072</v>
      </c>
      <c r="AZ48" s="21">
        <f t="shared" si="41"/>
        <v>-1.2592881945387611</v>
      </c>
      <c r="BA48" s="21">
        <f t="shared" si="41"/>
        <v>-0.66073763293700438</v>
      </c>
      <c r="BB48" s="21">
        <f t="shared" si="41"/>
        <v>-0.71515132035534568</v>
      </c>
      <c r="BC48" s="21">
        <f t="shared" si="41"/>
        <v>-0.2526349772994429</v>
      </c>
      <c r="BD48" s="21">
        <f t="shared" si="41"/>
        <v>4.6640303501435429E-2</v>
      </c>
      <c r="BE48" s="21">
        <f t="shared" si="41"/>
        <v>-8.939391504441839E-2</v>
      </c>
      <c r="BF48" s="21">
        <f t="shared" si="41"/>
        <v>1.9433459792264761E-2</v>
      </c>
      <c r="BG48" s="21">
        <f t="shared" si="41"/>
        <v>4.6640303501435429E-2</v>
      </c>
      <c r="BH48" s="21">
        <f t="shared" si="41"/>
        <v>0.23708820946563108</v>
      </c>
      <c r="BI48" s="21">
        <f t="shared" si="41"/>
        <v>0.20988136575645991</v>
      </c>
      <c r="BJ48" s="21">
        <f t="shared" si="41"/>
        <v>0.31870874059314308</v>
      </c>
      <c r="BK48" s="21">
        <f t="shared" si="41"/>
        <v>0.48194980284816757</v>
      </c>
      <c r="BL48" s="21">
        <f t="shared" si="41"/>
        <v>0.48194980284816757</v>
      </c>
      <c r="BM48" s="21">
        <f t="shared" si="41"/>
        <v>0.45474295913899687</v>
      </c>
      <c r="BN48" s="21">
        <f t="shared" si="41"/>
        <v>0.42753611542982622</v>
      </c>
      <c r="BO48" s="21">
        <f t="shared" si="41"/>
        <v>0.45474295913899687</v>
      </c>
      <c r="BP48" s="21">
        <f t="shared" ref="BP48:BZ48" si="42">-(BP6-$CC$6)/$CE$6</f>
        <v>0.53636349026650942</v>
      </c>
      <c r="BQ48" s="21">
        <f t="shared" si="42"/>
        <v>0.48194980284816757</v>
      </c>
      <c r="BR48" s="21">
        <f t="shared" si="42"/>
        <v>0.59077717768485072</v>
      </c>
      <c r="BS48" s="21">
        <f t="shared" si="42"/>
        <v>0.69960455252153386</v>
      </c>
      <c r="BT48" s="21">
        <f t="shared" si="42"/>
        <v>0.72681139623070457</v>
      </c>
      <c r="BU48" s="21">
        <f t="shared" si="42"/>
        <v>0.7812250836490463</v>
      </c>
      <c r="BV48" s="21">
        <f t="shared" si="42"/>
        <v>0.91725930219490015</v>
      </c>
      <c r="BW48" s="21">
        <f t="shared" si="42"/>
        <v>1.0260866770315831</v>
      </c>
      <c r="BX48" s="21">
        <f t="shared" si="42"/>
        <v>1.0532935207407537</v>
      </c>
      <c r="BY48" s="21">
        <f t="shared" si="42"/>
        <v>1.2165345829957785</v>
      </c>
      <c r="BZ48" s="21">
        <f t="shared" si="42"/>
        <v>1.2437414267049491</v>
      </c>
      <c r="CA48" s="62">
        <f>-(CA6-$CC$6)/$CE$6</f>
        <v>1.3525688015416324</v>
      </c>
      <c r="CB48" s="62">
        <f>-(CB6-$CC$6)/$CE$6</f>
        <v>1.4069824889599736</v>
      </c>
    </row>
    <row r="49" spans="2:80" x14ac:dyDescent="0.25">
      <c r="B49" s="14" t="s">
        <v>13</v>
      </c>
      <c r="C49" s="21">
        <f>(C7-$CC$7)/$CE$7</f>
        <v>-1.3974038775789157</v>
      </c>
      <c r="D49" s="21">
        <f t="shared" ref="D49:BO49" si="43">(D7-$CC$7)/$CE$7</f>
        <v>-1.3974038775789157</v>
      </c>
      <c r="E49" s="21">
        <f t="shared" si="43"/>
        <v>-1.3974038775789157</v>
      </c>
      <c r="F49" s="21">
        <f t="shared" si="43"/>
        <v>-1.3974038775789157</v>
      </c>
      <c r="G49" s="21">
        <f t="shared" si="43"/>
        <v>-1.2353555363536495</v>
      </c>
      <c r="H49" s="21">
        <f t="shared" si="43"/>
        <v>-1.2353555363536495</v>
      </c>
      <c r="I49" s="21">
        <f t="shared" si="43"/>
        <v>-1.1890560102892889</v>
      </c>
      <c r="J49" s="21">
        <f t="shared" si="43"/>
        <v>-1.1890560102892889</v>
      </c>
      <c r="K49" s="21">
        <f t="shared" si="43"/>
        <v>-1.2585052993858308</v>
      </c>
      <c r="L49" s="21">
        <f t="shared" si="43"/>
        <v>-0.88810909087093759</v>
      </c>
      <c r="M49" s="21">
        <f t="shared" si="43"/>
        <v>-0.54086264538822559</v>
      </c>
      <c r="N49" s="21">
        <f t="shared" si="43"/>
        <v>-0.63346169751694847</v>
      </c>
      <c r="O49" s="21">
        <f t="shared" si="43"/>
        <v>-0.8186598017743959</v>
      </c>
      <c r="P49" s="21">
        <f t="shared" si="43"/>
        <v>-0.77236027571003363</v>
      </c>
      <c r="Q49" s="21">
        <f t="shared" si="43"/>
        <v>-0.40196406719514055</v>
      </c>
      <c r="R49" s="21">
        <f t="shared" si="43"/>
        <v>-0.72606074964567302</v>
      </c>
      <c r="S49" s="21">
        <f t="shared" si="43"/>
        <v>-0.70291098661349194</v>
      </c>
      <c r="T49" s="21">
        <f t="shared" si="43"/>
        <v>-0.63346169751694847</v>
      </c>
      <c r="U49" s="21">
        <f t="shared" si="43"/>
        <v>-0.4714133562916839</v>
      </c>
      <c r="V49" s="21">
        <f t="shared" si="43"/>
        <v>-0.54086264538822559</v>
      </c>
      <c r="W49" s="21">
        <f t="shared" si="43"/>
        <v>-0.72606074964567302</v>
      </c>
      <c r="X49" s="21">
        <f t="shared" si="43"/>
        <v>-0.37881430416296102</v>
      </c>
      <c r="Y49" s="21">
        <f t="shared" si="43"/>
        <v>-0.23991572596987593</v>
      </c>
      <c r="Z49" s="21">
        <f t="shared" si="43"/>
        <v>-0.10101714777679081</v>
      </c>
      <c r="AA49" s="21">
        <f t="shared" si="43"/>
        <v>6.1031193448475421E-2</v>
      </c>
      <c r="AB49" s="21">
        <f t="shared" si="43"/>
        <v>0.4082776389311874</v>
      </c>
      <c r="AC49" s="21">
        <f t="shared" si="43"/>
        <v>0.96387195170352624</v>
      </c>
      <c r="AD49" s="21">
        <f t="shared" si="43"/>
        <v>0.61662550622081425</v>
      </c>
      <c r="AE49" s="21">
        <f t="shared" si="43"/>
        <v>0.45457716499554801</v>
      </c>
      <c r="AF49" s="21">
        <f t="shared" si="43"/>
        <v>0.87127289957480336</v>
      </c>
      <c r="AG49" s="21">
        <f t="shared" si="43"/>
        <v>1.287968634154057</v>
      </c>
      <c r="AH49" s="21">
        <f t="shared" si="43"/>
        <v>1.287968634154057</v>
      </c>
      <c r="AI49" s="21">
        <f t="shared" si="43"/>
        <v>1.1259202929287908</v>
      </c>
      <c r="AJ49" s="21">
        <f t="shared" si="43"/>
        <v>1.3111183971862381</v>
      </c>
      <c r="AK49" s="21">
        <f t="shared" si="43"/>
        <v>1.1490700559609719</v>
      </c>
      <c r="AL49" s="21">
        <f t="shared" si="43"/>
        <v>0.61662550622081425</v>
      </c>
      <c r="AM49" s="21">
        <f t="shared" si="43"/>
        <v>8.4180956480654906E-2</v>
      </c>
      <c r="AN49" s="21">
        <f t="shared" si="43"/>
        <v>-0.51771288235604451</v>
      </c>
      <c r="AO49" s="21">
        <f t="shared" si="43"/>
        <v>-1.1427564842249267</v>
      </c>
      <c r="AP49" s="21">
        <f t="shared" si="43"/>
        <v>-1.3742541145467346</v>
      </c>
      <c r="AQ49" s="21">
        <f t="shared" si="43"/>
        <v>-1.5363024557720009</v>
      </c>
      <c r="AR49" s="21">
        <f t="shared" si="43"/>
        <v>-1.3742541145467346</v>
      </c>
      <c r="AS49" s="21">
        <f t="shared" si="43"/>
        <v>-1.0038579060318416</v>
      </c>
      <c r="AT49" s="21">
        <f t="shared" si="43"/>
        <v>-1.0964569581605645</v>
      </c>
      <c r="AU49" s="21">
        <f t="shared" si="43"/>
        <v>-1.1659062472571078</v>
      </c>
      <c r="AV49" s="21">
        <f t="shared" si="43"/>
        <v>-0.84180956480657698</v>
      </c>
      <c r="AW49" s="21">
        <f t="shared" si="43"/>
        <v>-0.58716217145258787</v>
      </c>
      <c r="AX49" s="21">
        <f t="shared" si="43"/>
        <v>-0.56401240842040679</v>
      </c>
      <c r="AY49" s="21">
        <f t="shared" si="43"/>
        <v>-0.70291098661349194</v>
      </c>
      <c r="AZ49" s="21">
        <f t="shared" si="43"/>
        <v>-0.42511383022732163</v>
      </c>
      <c r="BA49" s="21">
        <f t="shared" si="43"/>
        <v>-8.4180956480679574E-3</v>
      </c>
      <c r="BB49" s="21">
        <f t="shared" si="43"/>
        <v>-5.4717621712428569E-2</v>
      </c>
      <c r="BC49" s="21">
        <f t="shared" si="43"/>
        <v>-3.1567858680249083E-2</v>
      </c>
      <c r="BD49" s="21">
        <f t="shared" si="43"/>
        <v>0.10733071951283603</v>
      </c>
      <c r="BE49" s="21">
        <f t="shared" si="43"/>
        <v>0.36197811286682513</v>
      </c>
      <c r="BF49" s="21">
        <f t="shared" si="43"/>
        <v>0.26937906073810225</v>
      </c>
      <c r="BG49" s="21">
        <f t="shared" si="43"/>
        <v>0.26937906073810225</v>
      </c>
      <c r="BH49" s="21">
        <f t="shared" si="43"/>
        <v>0.43142740196336687</v>
      </c>
      <c r="BI49" s="21">
        <f t="shared" si="43"/>
        <v>0.43142740196336687</v>
      </c>
      <c r="BJ49" s="21">
        <f t="shared" si="43"/>
        <v>0.43142740196336687</v>
      </c>
      <c r="BK49" s="21">
        <f t="shared" si="43"/>
        <v>0.52402645409209136</v>
      </c>
      <c r="BL49" s="21">
        <f t="shared" si="43"/>
        <v>0.80182361047826001</v>
      </c>
      <c r="BM49" s="21">
        <f t="shared" si="43"/>
        <v>0.91757242563916397</v>
      </c>
      <c r="BN49" s="21">
        <f t="shared" si="43"/>
        <v>0.91757242563916397</v>
      </c>
      <c r="BO49" s="21">
        <f t="shared" si="43"/>
        <v>0.82497337351044109</v>
      </c>
      <c r="BP49" s="21">
        <f t="shared" ref="BP49:BZ49" si="44">(BP7-$CC$7)/$CE$7</f>
        <v>1.0101714777678867</v>
      </c>
      <c r="BQ49" s="21">
        <f t="shared" si="44"/>
        <v>1.0101714777678867</v>
      </c>
      <c r="BR49" s="21">
        <f t="shared" si="44"/>
        <v>0.98702171473570732</v>
      </c>
      <c r="BS49" s="21">
        <f t="shared" si="44"/>
        <v>0.96387195170352624</v>
      </c>
      <c r="BT49" s="21">
        <f t="shared" si="44"/>
        <v>1.1953695820253343</v>
      </c>
      <c r="BU49" s="21">
        <f t="shared" si="44"/>
        <v>1.4268672123471422</v>
      </c>
      <c r="BV49" s="21">
        <f t="shared" si="44"/>
        <v>1.4500169753793233</v>
      </c>
      <c r="BW49" s="21">
        <f t="shared" si="44"/>
        <v>1.4037174493149611</v>
      </c>
      <c r="BX49" s="21">
        <f t="shared" si="44"/>
        <v>1.6120653166045895</v>
      </c>
      <c r="BY49" s="21">
        <f t="shared" si="44"/>
        <v>1.8204131838942148</v>
      </c>
      <c r="BZ49" s="21">
        <f t="shared" si="44"/>
        <v>1.6815146057011312</v>
      </c>
      <c r="CA49" s="21">
        <f>(CA7-$CC$7)/$CE$7</f>
        <v>1.6120653166045895</v>
      </c>
      <c r="CB49" s="21">
        <f>(CB7-$CC$7)/$CE$7</f>
        <v>1.6815146057011312</v>
      </c>
    </row>
    <row r="50" spans="2:80" x14ac:dyDescent="0.25">
      <c r="B50" s="14" t="s">
        <v>14</v>
      </c>
      <c r="W50" s="21">
        <f>(W8-$CC$8)/$CE$8</f>
        <v>-0.6135029323442267</v>
      </c>
      <c r="X50" s="21">
        <f t="shared" ref="X50:BZ50" si="45">(X8-$CC$8)/$CE$8</f>
        <v>-0.42772544777685445</v>
      </c>
      <c r="Y50" s="21">
        <f t="shared" si="45"/>
        <v>-0.28981700831273155</v>
      </c>
      <c r="Z50" s="21">
        <f t="shared" si="45"/>
        <v>-0.2115549186994827</v>
      </c>
      <c r="AA50" s="21">
        <f t="shared" si="45"/>
        <v>0.54124280250756851</v>
      </c>
      <c r="AB50" s="21">
        <f t="shared" si="45"/>
        <v>0.75247446185206535</v>
      </c>
      <c r="AC50" s="21">
        <f t="shared" si="45"/>
        <v>1.2328745216382455</v>
      </c>
      <c r="AD50" s="21">
        <f t="shared" si="45"/>
        <v>1.170758736920934</v>
      </c>
      <c r="AE50" s="21">
        <f t="shared" si="45"/>
        <v>1.4334686154042426</v>
      </c>
      <c r="AF50" s="21">
        <f t="shared" si="45"/>
        <v>1.3614750912211813</v>
      </c>
      <c r="AG50" s="21">
        <f t="shared" si="45"/>
        <v>1.2370535652583705</v>
      </c>
      <c r="AH50" s="21">
        <f t="shared" si="45"/>
        <v>0.48159645265669437</v>
      </c>
      <c r="AI50" s="21">
        <f t="shared" si="45"/>
        <v>1.2661169140710575</v>
      </c>
      <c r="AJ50" s="21">
        <f t="shared" si="45"/>
        <v>0.76710111452250263</v>
      </c>
      <c r="AK50" s="21">
        <f t="shared" si="45"/>
        <v>-0.11410721973929666</v>
      </c>
      <c r="AL50" s="21">
        <f t="shared" si="45"/>
        <v>-0.54131945163297779</v>
      </c>
      <c r="AM50" s="21">
        <f t="shared" si="45"/>
        <v>-0.96568233560384642</v>
      </c>
      <c r="AN50" s="21">
        <f t="shared" si="45"/>
        <v>-1.2356105621582798</v>
      </c>
      <c r="AO50" s="21">
        <f t="shared" si="45"/>
        <v>-1.4552003087430265</v>
      </c>
      <c r="AP50" s="21">
        <f t="shared" si="45"/>
        <v>-1.6174231838151492</v>
      </c>
      <c r="AQ50" s="21">
        <f t="shared" si="45"/>
        <v>-1.584560704438712</v>
      </c>
      <c r="AR50" s="21">
        <f t="shared" si="45"/>
        <v>-1.5030693538462758</v>
      </c>
      <c r="AS50" s="21">
        <f t="shared" si="45"/>
        <v>-1.3319185219493408</v>
      </c>
      <c r="AT50" s="21">
        <f t="shared" si="45"/>
        <v>-1.3423661309996533</v>
      </c>
      <c r="AU50" s="21">
        <f t="shared" si="45"/>
        <v>-0.69556415252122539</v>
      </c>
      <c r="AV50" s="21">
        <f t="shared" si="45"/>
        <v>-0.70620171809972532</v>
      </c>
      <c r="AW50" s="21">
        <f t="shared" si="45"/>
        <v>-0.81694637403303616</v>
      </c>
      <c r="AX50" s="21">
        <f t="shared" si="45"/>
        <v>-0.94535698708778415</v>
      </c>
      <c r="AY50" s="21">
        <f t="shared" si="45"/>
        <v>-0.46362723160429142</v>
      </c>
      <c r="AZ50" s="21">
        <f t="shared" si="45"/>
        <v>-0.53448101661822789</v>
      </c>
      <c r="BA50" s="21">
        <f t="shared" si="45"/>
        <v>-0.62964923724016397</v>
      </c>
      <c r="BB50" s="21">
        <f t="shared" si="45"/>
        <v>-0.58386971394697706</v>
      </c>
      <c r="BC50" s="21">
        <f t="shared" si="45"/>
        <v>0.12675765800244973</v>
      </c>
      <c r="BD50" s="21">
        <f t="shared" si="45"/>
        <v>-6.2249087544109946E-2</v>
      </c>
      <c r="BE50" s="21">
        <f t="shared" si="45"/>
        <v>-0.20661604896660779</v>
      </c>
      <c r="BF50" s="21">
        <f t="shared" si="45"/>
        <v>-0.43741323071441679</v>
      </c>
      <c r="BG50" s="21">
        <f t="shared" si="45"/>
        <v>1.8292480407388845E-2</v>
      </c>
      <c r="BH50" s="21">
        <f t="shared" si="45"/>
        <v>-0.20300687493104533</v>
      </c>
      <c r="BI50" s="21">
        <f t="shared" si="45"/>
        <v>-0.5492976258168526</v>
      </c>
      <c r="BJ50" s="21">
        <f t="shared" si="45"/>
        <v>-0.76242885044322439</v>
      </c>
      <c r="BK50" s="21">
        <f t="shared" si="45"/>
        <v>-0.13120330727617141</v>
      </c>
      <c r="BL50" s="21">
        <f t="shared" si="45"/>
        <v>-1.2670433687173188E-2</v>
      </c>
      <c r="BM50" s="21">
        <f t="shared" si="45"/>
        <v>-0.29361613887648147</v>
      </c>
      <c r="BN50" s="21">
        <f t="shared" si="45"/>
        <v>-0.39505292492860494</v>
      </c>
      <c r="BO50" s="21">
        <f t="shared" si="45"/>
        <v>-8.9222914546734533E-2</v>
      </c>
      <c r="BP50" s="21">
        <f t="shared" si="45"/>
        <v>0.18222496423319889</v>
      </c>
      <c r="BQ50" s="21">
        <f t="shared" si="45"/>
        <v>-1.2290520630798194E-2</v>
      </c>
      <c r="BR50" s="21">
        <f t="shared" si="45"/>
        <v>2.9309959042263682E-2</v>
      </c>
      <c r="BS50" s="21">
        <f t="shared" si="45"/>
        <v>0.35983431808850874</v>
      </c>
      <c r="BT50" s="21">
        <f t="shared" si="45"/>
        <v>0.45918158233056972</v>
      </c>
      <c r="BU50" s="21">
        <f t="shared" si="45"/>
        <v>0.63584115354494208</v>
      </c>
      <c r="BV50" s="21">
        <f t="shared" si="45"/>
        <v>0.62368393574094227</v>
      </c>
      <c r="BW50" s="21">
        <f t="shared" si="45"/>
        <v>1.4984337480443666</v>
      </c>
      <c r="BX50" s="21">
        <f t="shared" si="45"/>
        <v>1.9653468943292347</v>
      </c>
      <c r="BY50" s="21">
        <f t="shared" si="45"/>
        <v>1.5994906210401152</v>
      </c>
      <c r="BZ50" s="21">
        <f t="shared" si="45"/>
        <v>1.3390602208950566</v>
      </c>
      <c r="CA50" s="21">
        <f>(CA8-$CC$8)/$CE$8</f>
        <v>2.6830026578215986</v>
      </c>
      <c r="CB50" s="21">
        <f>(CB8-$CC$8)/$CE$8</f>
        <v>3.0777323233952179</v>
      </c>
    </row>
    <row r="51" spans="2:80" x14ac:dyDescent="0.25">
      <c r="B51" s="14" t="s">
        <v>15</v>
      </c>
      <c r="C51" s="21">
        <f>(C9-$CC$9)/$CE$9</f>
        <v>-2.0295990833340385</v>
      </c>
      <c r="D51" s="21">
        <f t="shared" ref="D51:BO51" si="46">(D9-$CC$9)/$CE$9</f>
        <v>-2.4424352461044019</v>
      </c>
      <c r="E51" s="21">
        <f t="shared" si="46"/>
        <v>-2.3805098216888476</v>
      </c>
      <c r="F51" s="21">
        <f t="shared" si="46"/>
        <v>-1.8851064263644119</v>
      </c>
      <c r="G51" s="21">
        <f t="shared" si="46"/>
        <v>-3.4745256530303101</v>
      </c>
      <c r="H51" s="21">
        <f t="shared" si="46"/>
        <v>-0.95622506013109443</v>
      </c>
      <c r="I51" s="21">
        <f t="shared" si="46"/>
        <v>-0.58467251363776795</v>
      </c>
      <c r="J51" s="21">
        <f t="shared" si="46"/>
        <v>-0.41953804852962023</v>
      </c>
      <c r="K51" s="21">
        <f t="shared" si="46"/>
        <v>0.34420885259554973</v>
      </c>
      <c r="L51" s="21">
        <f t="shared" si="46"/>
        <v>-0.13055273459036759</v>
      </c>
      <c r="M51" s="21">
        <f t="shared" si="46"/>
        <v>-2.7343693897776751E-2</v>
      </c>
      <c r="N51" s="21">
        <f t="shared" si="46"/>
        <v>0.71576139908887915</v>
      </c>
      <c r="O51" s="21">
        <f t="shared" si="46"/>
        <v>0.46805970142666048</v>
      </c>
      <c r="P51" s="21">
        <f t="shared" si="46"/>
        <v>-0.3782544322525862</v>
      </c>
      <c r="Q51" s="21">
        <f t="shared" si="46"/>
        <v>-0.70852336246887582</v>
      </c>
      <c r="R51" s="21">
        <f t="shared" si="46"/>
        <v>0.40613427701110655</v>
      </c>
      <c r="S51" s="21">
        <f t="shared" si="46"/>
        <v>0.77768682350443308</v>
      </c>
      <c r="T51" s="21">
        <f t="shared" si="46"/>
        <v>0.69511959095035913</v>
      </c>
      <c r="U51" s="21">
        <f t="shared" si="46"/>
        <v>0.65383597467332222</v>
      </c>
      <c r="V51" s="21">
        <f t="shared" si="46"/>
        <v>0.13779077121036801</v>
      </c>
      <c r="W51" s="21">
        <f t="shared" si="46"/>
        <v>0.38549246887258665</v>
      </c>
      <c r="X51" s="21">
        <f t="shared" si="46"/>
        <v>0.55062693398073137</v>
      </c>
      <c r="Y51" s="21">
        <f t="shared" si="46"/>
        <v>1.3143738351059042</v>
      </c>
      <c r="Z51" s="21">
        <f t="shared" si="46"/>
        <v>0.38549246887258665</v>
      </c>
      <c r="AA51" s="21">
        <f t="shared" si="46"/>
        <v>1.1079557537207225</v>
      </c>
      <c r="AB51" s="21">
        <f t="shared" si="46"/>
        <v>0.77768682350443308</v>
      </c>
      <c r="AC51" s="21">
        <f t="shared" si="46"/>
        <v>0.46805970142666048</v>
      </c>
      <c r="AD51" s="21">
        <f t="shared" si="46"/>
        <v>0.86025405605850391</v>
      </c>
      <c r="AE51" s="21">
        <f t="shared" si="46"/>
        <v>0.50934331770369745</v>
      </c>
      <c r="AF51" s="21">
        <f t="shared" si="46"/>
        <v>0.81897043978146999</v>
      </c>
      <c r="AG51" s="21">
        <f t="shared" si="46"/>
        <v>0.3029252363185157</v>
      </c>
      <c r="AH51" s="21">
        <f t="shared" si="46"/>
        <v>0.71576139908887915</v>
      </c>
      <c r="AI51" s="21">
        <f t="shared" si="46"/>
        <v>0.2822834281799958</v>
      </c>
      <c r="AJ51" s="21">
        <f t="shared" si="46"/>
        <v>-0.54338889736073104</v>
      </c>
      <c r="AK51" s="21">
        <f t="shared" si="46"/>
        <v>-0.62595612991480187</v>
      </c>
      <c r="AL51" s="21">
        <f t="shared" si="46"/>
        <v>-1.2452103740703484</v>
      </c>
      <c r="AM51" s="21">
        <f t="shared" si="46"/>
        <v>-2.4217934379658832</v>
      </c>
      <c r="AN51" s="21">
        <f t="shared" si="46"/>
        <v>-3.4332420367532746</v>
      </c>
      <c r="AO51" s="21">
        <f t="shared" si="46"/>
        <v>-3.3713166123377194</v>
      </c>
      <c r="AP51" s="21">
        <f t="shared" si="46"/>
        <v>-3.4538838448917919</v>
      </c>
      <c r="AQ51" s="21">
        <f t="shared" si="46"/>
        <v>-2.2773007809962569</v>
      </c>
      <c r="AR51" s="21">
        <f t="shared" si="46"/>
        <v>-1.7199719612562658</v>
      </c>
      <c r="AS51" s="21">
        <f t="shared" si="46"/>
        <v>-0.79109059502294965</v>
      </c>
      <c r="AT51" s="21">
        <f t="shared" si="46"/>
        <v>-0.58467251363776795</v>
      </c>
      <c r="AU51" s="21">
        <f t="shared" si="46"/>
        <v>-0.46082166480665715</v>
      </c>
      <c r="AV51" s="21">
        <f t="shared" si="46"/>
        <v>-0.39889624039110322</v>
      </c>
      <c r="AW51" s="21">
        <f t="shared" si="46"/>
        <v>-8.9269118313330675E-2</v>
      </c>
      <c r="AX51" s="21">
        <f t="shared" si="46"/>
        <v>-0.15119454272888461</v>
      </c>
      <c r="AY51" s="21">
        <f t="shared" si="46"/>
        <v>-0.13055273459036759</v>
      </c>
      <c r="AZ51" s="21">
        <f t="shared" si="46"/>
        <v>0.50934331770369745</v>
      </c>
      <c r="BA51" s="21">
        <f t="shared" si="46"/>
        <v>0.63319416653480531</v>
      </c>
      <c r="BB51" s="21">
        <f t="shared" si="46"/>
        <v>0.55062693398073137</v>
      </c>
      <c r="BC51" s="21">
        <f t="shared" si="46"/>
        <v>0.65383597467332222</v>
      </c>
      <c r="BD51" s="21">
        <f t="shared" si="46"/>
        <v>0.63319416653480531</v>
      </c>
      <c r="BE51" s="21">
        <f t="shared" si="46"/>
        <v>0.59191055025776829</v>
      </c>
      <c r="BF51" s="21">
        <f t="shared" si="46"/>
        <v>0.67447778281184223</v>
      </c>
      <c r="BG51" s="21">
        <f t="shared" si="46"/>
        <v>0.65383597467332222</v>
      </c>
      <c r="BH51" s="21">
        <f t="shared" si="46"/>
        <v>0.63319416653480531</v>
      </c>
      <c r="BI51" s="21">
        <f t="shared" si="46"/>
        <v>0.52998512584221447</v>
      </c>
      <c r="BJ51" s="21">
        <f t="shared" si="46"/>
        <v>0.90153767233554094</v>
      </c>
      <c r="BK51" s="21">
        <f t="shared" si="46"/>
        <v>0.48870150956517749</v>
      </c>
      <c r="BL51" s="21">
        <f t="shared" si="46"/>
        <v>0.67447778281184223</v>
      </c>
      <c r="BM51" s="21">
        <f t="shared" si="46"/>
        <v>0.50934331770369745</v>
      </c>
      <c r="BN51" s="21">
        <f t="shared" si="46"/>
        <v>0.42677608514962356</v>
      </c>
      <c r="BO51" s="21">
        <f t="shared" si="46"/>
        <v>0.69511959095035913</v>
      </c>
      <c r="BP51" s="21">
        <f t="shared" ref="BP51:BZ51" si="47">(BP9-$CC$9)/$CE$9</f>
        <v>0.83961224791998701</v>
      </c>
      <c r="BQ51" s="21">
        <f t="shared" si="47"/>
        <v>0.59191055025776829</v>
      </c>
      <c r="BR51" s="21">
        <f t="shared" si="47"/>
        <v>0.86025405605850391</v>
      </c>
      <c r="BS51" s="21">
        <f t="shared" si="47"/>
        <v>1.1492393699977594</v>
      </c>
      <c r="BT51" s="21">
        <f t="shared" si="47"/>
        <v>1.2111647944133135</v>
      </c>
      <c r="BU51" s="21">
        <f t="shared" si="47"/>
        <v>1.1492393699977594</v>
      </c>
      <c r="BV51" s="21">
        <f t="shared" si="47"/>
        <v>1.0873139455822056</v>
      </c>
      <c r="BW51" s="21">
        <f t="shared" si="47"/>
        <v>1.4175828757984952</v>
      </c>
      <c r="BX51" s="21">
        <f t="shared" si="47"/>
        <v>1.5207919164910859</v>
      </c>
      <c r="BY51" s="21">
        <f t="shared" si="47"/>
        <v>1.7478518060147876</v>
      </c>
      <c r="BZ51" s="21">
        <f t="shared" si="47"/>
        <v>1.438224683937015</v>
      </c>
      <c r="CA51" s="21">
        <f>(CA9-$CC$9)/$CE$9</f>
        <v>1.6652845734607138</v>
      </c>
      <c r="CB51" s="21">
        <f>(CB9-$CC$9)/$CE$9</f>
        <v>1.6446427653221967</v>
      </c>
    </row>
    <row r="52" spans="2:80" ht="15" customHeight="1" x14ac:dyDescent="0.25">
      <c r="B52" s="14" t="s">
        <v>16</v>
      </c>
      <c r="G52" s="21">
        <f>-(G10-$CC$10)/$CE$10</f>
        <v>-1.9893003762812098</v>
      </c>
      <c r="H52" s="21">
        <f t="shared" ref="H52:BS52" si="48">-(H10-$CC$10)/$CE$10</f>
        <v>-1.7305199887519049</v>
      </c>
      <c r="I52" s="21">
        <f t="shared" si="48"/>
        <v>-0.69539843863468476</v>
      </c>
      <c r="J52" s="21">
        <f t="shared" si="48"/>
        <v>-0.8247886323993372</v>
      </c>
      <c r="K52" s="21">
        <f t="shared" si="48"/>
        <v>-0.67383340634057576</v>
      </c>
      <c r="L52" s="21">
        <f t="shared" si="48"/>
        <v>-0.11314256669374836</v>
      </c>
      <c r="M52" s="21">
        <f t="shared" si="48"/>
        <v>0.83571885424703685</v>
      </c>
      <c r="N52" s="21">
        <f t="shared" si="48"/>
        <v>0.57693846671773164</v>
      </c>
      <c r="O52" s="21">
        <f t="shared" si="48"/>
        <v>1.6247627070904158E-2</v>
      </c>
      <c r="P52" s="21">
        <f t="shared" si="48"/>
        <v>-0.43661805110537966</v>
      </c>
      <c r="Q52" s="21">
        <f t="shared" si="48"/>
        <v>0.53380840212951419</v>
      </c>
      <c r="R52" s="21">
        <f t="shared" si="48"/>
        <v>0.72789369277649307</v>
      </c>
      <c r="S52" s="21">
        <f t="shared" si="48"/>
        <v>-9.1577534399639449E-2</v>
      </c>
      <c r="T52" s="21">
        <f t="shared" si="48"/>
        <v>0.21033291771788296</v>
      </c>
      <c r="U52" s="21">
        <f t="shared" si="48"/>
        <v>0.9651090480116894</v>
      </c>
      <c r="V52" s="21">
        <f t="shared" si="48"/>
        <v>1.0944992417763419</v>
      </c>
      <c r="W52" s="21">
        <f t="shared" si="48"/>
        <v>0.57693846671773164</v>
      </c>
      <c r="X52" s="21">
        <f t="shared" si="48"/>
        <v>0.9651090480116894</v>
      </c>
      <c r="Y52" s="21">
        <f t="shared" si="48"/>
        <v>1.6767551137172783</v>
      </c>
      <c r="Z52" s="21">
        <f t="shared" si="48"/>
        <v>1.9355355012465831</v>
      </c>
      <c r="AA52" s="21">
        <f t="shared" si="48"/>
        <v>1.5904949845408431</v>
      </c>
      <c r="AB52" s="21">
        <f t="shared" si="48"/>
        <v>1.7414502105996046</v>
      </c>
      <c r="AC52" s="21">
        <f t="shared" si="48"/>
        <v>2.1511858241876709</v>
      </c>
      <c r="AD52" s="21">
        <f t="shared" si="48"/>
        <v>2.1511858241876709</v>
      </c>
      <c r="AE52" s="21">
        <f t="shared" si="48"/>
        <v>1.8277103397760395</v>
      </c>
      <c r="AF52" s="21">
        <f t="shared" si="48"/>
        <v>1.9139704689524746</v>
      </c>
      <c r="AG52" s="21">
        <f t="shared" si="48"/>
        <v>2.0002305981289092</v>
      </c>
      <c r="AH52" s="21">
        <f t="shared" si="48"/>
        <v>1.5473649199526258</v>
      </c>
      <c r="AI52" s="21">
        <f t="shared" si="48"/>
        <v>0.14563782083555668</v>
      </c>
      <c r="AJ52" s="21">
        <f t="shared" si="48"/>
        <v>-0.80322360010522831</v>
      </c>
      <c r="AK52" s="21">
        <f t="shared" si="48"/>
        <v>-0.78165856781111986</v>
      </c>
      <c r="AL52" s="21">
        <f t="shared" si="48"/>
        <v>-1.5795647626931439</v>
      </c>
      <c r="AM52" s="21">
        <f t="shared" si="48"/>
        <v>-2.2912108283987327</v>
      </c>
      <c r="AN52" s="21">
        <f t="shared" si="48"/>
        <v>-2.4206010221633854</v>
      </c>
      <c r="AO52" s="21">
        <f t="shared" si="48"/>
        <v>-2.2912108283987327</v>
      </c>
      <c r="AP52" s="21">
        <f t="shared" si="48"/>
        <v>-2.4206010221633854</v>
      </c>
      <c r="AQ52" s="21">
        <f t="shared" si="48"/>
        <v>-2.2696457961046232</v>
      </c>
      <c r="AR52" s="21">
        <f t="shared" si="48"/>
        <v>-2.1833856669281886</v>
      </c>
      <c r="AS52" s="21">
        <f t="shared" si="48"/>
        <v>-1.4501745689284913</v>
      </c>
      <c r="AT52" s="21">
        <f t="shared" si="48"/>
        <v>-1.5148696658108176</v>
      </c>
      <c r="AU52" s="21">
        <f t="shared" si="48"/>
        <v>-1.4717396012225998</v>
      </c>
      <c r="AV52" s="21">
        <f t="shared" si="48"/>
        <v>-1.0620039876345333</v>
      </c>
      <c r="AW52" s="21">
        <f t="shared" si="48"/>
        <v>-0.17783766357607461</v>
      </c>
      <c r="AX52" s="21">
        <f t="shared" si="48"/>
        <v>-0.22096772816429197</v>
      </c>
      <c r="AY52" s="21">
        <f t="shared" si="48"/>
        <v>-0.50131314798770588</v>
      </c>
      <c r="AZ52" s="21">
        <f t="shared" si="48"/>
        <v>1.6247627070904158E-2</v>
      </c>
      <c r="BA52" s="21">
        <f t="shared" si="48"/>
        <v>0.38285317607075281</v>
      </c>
      <c r="BB52" s="21">
        <f t="shared" si="48"/>
        <v>0.12407278854144778</v>
      </c>
      <c r="BC52" s="21">
        <f t="shared" si="48"/>
        <v>-0.37192295422305338</v>
      </c>
      <c r="BD52" s="21">
        <f t="shared" si="48"/>
        <v>8.0942723953230419E-2</v>
      </c>
      <c r="BE52" s="21">
        <f t="shared" si="48"/>
        <v>0.23189795001199184</v>
      </c>
      <c r="BF52" s="21">
        <f t="shared" si="48"/>
        <v>8.0942723953230419E-2</v>
      </c>
      <c r="BG52" s="21">
        <f t="shared" si="48"/>
        <v>-0.13470759898785728</v>
      </c>
      <c r="BH52" s="21">
        <f t="shared" si="48"/>
        <v>0.10250775624733932</v>
      </c>
      <c r="BI52" s="21">
        <f t="shared" si="48"/>
        <v>0.55537343442362319</v>
      </c>
      <c r="BJ52" s="21">
        <f t="shared" si="48"/>
        <v>0.23189795001199184</v>
      </c>
      <c r="BK52" s="21">
        <f t="shared" si="48"/>
        <v>-0.22096772816429197</v>
      </c>
      <c r="BL52" s="21">
        <f t="shared" si="48"/>
        <v>-0.32879288963483605</v>
      </c>
      <c r="BM52" s="21">
        <f t="shared" si="48"/>
        <v>0.12407278854144778</v>
      </c>
      <c r="BN52" s="21">
        <f t="shared" si="48"/>
        <v>-0.63070334175235843</v>
      </c>
      <c r="BO52" s="21">
        <f t="shared" si="48"/>
        <v>-0.95417882616398975</v>
      </c>
      <c r="BP52" s="21">
        <f t="shared" si="48"/>
        <v>-0.99730889075220708</v>
      </c>
      <c r="BQ52" s="21">
        <f t="shared" si="48"/>
        <v>-0.67383340634057576</v>
      </c>
      <c r="BR52" s="21">
        <f t="shared" si="48"/>
        <v>-0.56600824487003221</v>
      </c>
      <c r="BS52" s="21">
        <f t="shared" si="48"/>
        <v>-0.43661805110537966</v>
      </c>
      <c r="BT52" s="21">
        <f t="shared" ref="BT52:BZ52" si="49">-(BT10-$CC$10)/$CE$10</f>
        <v>0.1672028531296656</v>
      </c>
      <c r="BU52" s="21">
        <f t="shared" si="49"/>
        <v>0.72789369277649307</v>
      </c>
      <c r="BV52" s="21">
        <f t="shared" si="49"/>
        <v>0.85728388654114551</v>
      </c>
      <c r="BW52" s="21">
        <f t="shared" si="49"/>
        <v>0.85728388654114551</v>
      </c>
      <c r="BX52" s="21">
        <f t="shared" si="49"/>
        <v>1.1376293063645593</v>
      </c>
      <c r="BY52" s="21">
        <f t="shared" si="49"/>
        <v>1.4826698230702995</v>
      </c>
      <c r="BZ52" s="21">
        <f t="shared" si="49"/>
        <v>1.3964096938938644</v>
      </c>
      <c r="CA52" s="21">
        <f>-(CA10-$CC$10)/$CE$10</f>
        <v>1.5689299522467344</v>
      </c>
      <c r="CB52" s="21">
        <f>-(CB10-$CC$10)/$CE$10</f>
        <v>1.420131229417384</v>
      </c>
    </row>
    <row r="53" spans="2:80" ht="15" customHeight="1" x14ac:dyDescent="0.25">
      <c r="B53" s="14" t="s">
        <v>17</v>
      </c>
      <c r="S53" s="21">
        <f>-(S11-$CC$11)/$CE$11</f>
        <v>0.20485187222140999</v>
      </c>
      <c r="T53" s="21">
        <f t="shared" ref="T53:BZ53" si="50">-(T11-$CC$11)/$CE$11</f>
        <v>0.60029377745894197</v>
      </c>
      <c r="U53" s="21">
        <f t="shared" si="50"/>
        <v>0.75847053955395471</v>
      </c>
      <c r="V53" s="21">
        <f t="shared" si="50"/>
        <v>0.75847053955395471</v>
      </c>
      <c r="W53" s="21">
        <f t="shared" si="50"/>
        <v>0.99573568269647394</v>
      </c>
      <c r="X53" s="21">
        <f t="shared" si="50"/>
        <v>0.44211701536392917</v>
      </c>
      <c r="Y53" s="21">
        <f t="shared" si="50"/>
        <v>1.2330008258389931</v>
      </c>
      <c r="Z53" s="21">
        <f t="shared" si="50"/>
        <v>1.5493543500290186</v>
      </c>
      <c r="AA53" s="21">
        <f t="shared" si="50"/>
        <v>0.91664730164896757</v>
      </c>
      <c r="AB53" s="21">
        <f t="shared" si="50"/>
        <v>1.2330008258389931</v>
      </c>
      <c r="AC53" s="21">
        <f t="shared" si="50"/>
        <v>1.3120892068864995</v>
      </c>
      <c r="AD53" s="21">
        <f t="shared" si="50"/>
        <v>1.5493543500290186</v>
      </c>
      <c r="AE53" s="21">
        <f t="shared" si="50"/>
        <v>1.4702659689815123</v>
      </c>
      <c r="AF53" s="21">
        <f t="shared" si="50"/>
        <v>1.3120892068864995</v>
      </c>
      <c r="AG53" s="21">
        <f t="shared" si="50"/>
        <v>1.3911775879340058</v>
      </c>
      <c r="AH53" s="21">
        <f t="shared" si="50"/>
        <v>0.99573568269647394</v>
      </c>
      <c r="AI53" s="21">
        <f t="shared" si="50"/>
        <v>0.20485187222140999</v>
      </c>
      <c r="AJ53" s="21">
        <f t="shared" si="50"/>
        <v>-0.26967841406362836</v>
      </c>
      <c r="AK53" s="21">
        <f t="shared" si="50"/>
        <v>-0.58603193825365396</v>
      </c>
      <c r="AL53" s="21">
        <f t="shared" si="50"/>
        <v>-1.5350925108237308</v>
      </c>
      <c r="AM53" s="21">
        <f t="shared" si="50"/>
        <v>-2.405064702346301</v>
      </c>
      <c r="AN53" s="21">
        <f t="shared" si="50"/>
        <v>-2.64232984548882</v>
      </c>
      <c r="AO53" s="21">
        <f t="shared" si="50"/>
        <v>-2.246887940251288</v>
      </c>
      <c r="AP53" s="21">
        <f t="shared" si="50"/>
        <v>-2.167799559203782</v>
      </c>
      <c r="AQ53" s="21">
        <f t="shared" si="50"/>
        <v>-2.167799559203782</v>
      </c>
      <c r="AR53" s="21">
        <f t="shared" si="50"/>
        <v>-1.0605622245386923</v>
      </c>
      <c r="AS53" s="21">
        <f t="shared" si="50"/>
        <v>-0.50694355720614759</v>
      </c>
      <c r="AT53" s="21">
        <f t="shared" si="50"/>
        <v>-0.98147384349118594</v>
      </c>
      <c r="AU53" s="21">
        <f t="shared" si="50"/>
        <v>-1.2978273676812115</v>
      </c>
      <c r="AV53" s="21">
        <f t="shared" si="50"/>
        <v>-0.82329708139617308</v>
      </c>
      <c r="AW53" s="21">
        <f t="shared" si="50"/>
        <v>-0.50694355720614759</v>
      </c>
      <c r="AX53" s="21">
        <f t="shared" si="50"/>
        <v>-0.34876679511113479</v>
      </c>
      <c r="AY53" s="21">
        <f t="shared" si="50"/>
        <v>-0.66512031930116033</v>
      </c>
      <c r="AZ53" s="21">
        <f t="shared" si="50"/>
        <v>-0.58603193825365396</v>
      </c>
      <c r="BA53" s="21">
        <f t="shared" si="50"/>
        <v>-0.11150165196861558</v>
      </c>
      <c r="BB53" s="21">
        <f t="shared" si="50"/>
        <v>-0.19059003301612198</v>
      </c>
      <c r="BC53" s="21">
        <f t="shared" si="50"/>
        <v>-0.34876679511113479</v>
      </c>
      <c r="BD53" s="21">
        <f t="shared" si="50"/>
        <v>-0.66512031930116033</v>
      </c>
      <c r="BE53" s="21">
        <f t="shared" si="50"/>
        <v>-3.2413270921109197E-2</v>
      </c>
      <c r="BF53" s="21">
        <f t="shared" si="50"/>
        <v>4.6675110126397197E-2</v>
      </c>
      <c r="BG53" s="21">
        <f t="shared" si="50"/>
        <v>0.12576349117390359</v>
      </c>
      <c r="BH53" s="21">
        <f t="shared" si="50"/>
        <v>-3.2413270921109197E-2</v>
      </c>
      <c r="BI53" s="21">
        <f t="shared" si="50"/>
        <v>0.20485187222140999</v>
      </c>
      <c r="BJ53" s="21">
        <f t="shared" si="50"/>
        <v>-3.2413270921109197E-2</v>
      </c>
      <c r="BK53" s="21">
        <f t="shared" si="50"/>
        <v>-0.11150165196861558</v>
      </c>
      <c r="BL53" s="21">
        <f t="shared" si="50"/>
        <v>-0.19059003301612198</v>
      </c>
      <c r="BM53" s="21">
        <f t="shared" si="50"/>
        <v>-0.19059003301612198</v>
      </c>
      <c r="BN53" s="21">
        <f t="shared" si="50"/>
        <v>-0.11150165196861558</v>
      </c>
      <c r="BO53" s="21">
        <f t="shared" si="50"/>
        <v>-0.34876679511113479</v>
      </c>
      <c r="BP53" s="21">
        <f t="shared" si="50"/>
        <v>-0.26967841406362836</v>
      </c>
      <c r="BQ53" s="21">
        <f t="shared" si="50"/>
        <v>-3.2413270921109197E-2</v>
      </c>
      <c r="BR53" s="21">
        <f t="shared" si="50"/>
        <v>-3.2413270921109197E-2</v>
      </c>
      <c r="BS53" s="21">
        <f t="shared" si="50"/>
        <v>0.12576349117390359</v>
      </c>
      <c r="BT53" s="21">
        <f t="shared" si="50"/>
        <v>0.28394025326891636</v>
      </c>
      <c r="BU53" s="21">
        <f t="shared" si="50"/>
        <v>0.44211701536392917</v>
      </c>
      <c r="BV53" s="21">
        <f t="shared" si="50"/>
        <v>0.75847053955395471</v>
      </c>
      <c r="BW53" s="21">
        <f t="shared" si="50"/>
        <v>0.67938215850644834</v>
      </c>
      <c r="BX53" s="21">
        <f t="shared" si="50"/>
        <v>0.83755892060146109</v>
      </c>
      <c r="BY53" s="21">
        <f t="shared" si="50"/>
        <v>1.0748240637439803</v>
      </c>
      <c r="BZ53" s="21">
        <f t="shared" si="50"/>
        <v>0.99573568269647394</v>
      </c>
      <c r="CA53" s="21">
        <f>-(CA11-$CC$11)/$CE$11</f>
        <v>0.99573568269647394</v>
      </c>
      <c r="CB53" s="21">
        <f>-(CB11-$CC$11)/$CE$11</f>
        <v>0.91664730164896757</v>
      </c>
    </row>
    <row r="54" spans="2:80" ht="15" customHeight="1" x14ac:dyDescent="0.25">
      <c r="B54" s="15" t="s">
        <v>18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21">
        <f>-(S12-$CC$12)/$CE$12</f>
        <v>0.25198313176086357</v>
      </c>
      <c r="T54" s="21">
        <f t="shared" ref="T54:BZ54" si="51">-(T12-$CC$12)/$CE$12</f>
        <v>6.4532265450953016E-2</v>
      </c>
      <c r="U54" s="21">
        <f t="shared" si="51"/>
        <v>-0.12291860085895755</v>
      </c>
      <c r="V54" s="21">
        <f t="shared" si="51"/>
        <v>0.5331594312257294</v>
      </c>
      <c r="W54" s="21">
        <f t="shared" si="51"/>
        <v>0.62688486438068469</v>
      </c>
      <c r="X54" s="21">
        <f t="shared" si="51"/>
        <v>0.5331594312257294</v>
      </c>
      <c r="Y54" s="21">
        <f t="shared" si="51"/>
        <v>0.62688486438068469</v>
      </c>
      <c r="Z54" s="21">
        <f t="shared" si="51"/>
        <v>0.62688486438068469</v>
      </c>
      <c r="AA54" s="21">
        <f t="shared" si="51"/>
        <v>1.1892374633104164</v>
      </c>
      <c r="AB54" s="21">
        <f t="shared" si="51"/>
        <v>0.72061029753563999</v>
      </c>
      <c r="AC54" s="21">
        <f t="shared" si="51"/>
        <v>1.1892374633104164</v>
      </c>
      <c r="AD54" s="21">
        <f t="shared" si="51"/>
        <v>1.3766883296203269</v>
      </c>
      <c r="AE54" s="21">
        <f t="shared" si="51"/>
        <v>1.1892374633104164</v>
      </c>
      <c r="AF54" s="21">
        <f t="shared" si="51"/>
        <v>1.6578646290851928</v>
      </c>
      <c r="AG54" s="21">
        <f t="shared" si="51"/>
        <v>1.6578646290851928</v>
      </c>
      <c r="AH54" s="21">
        <f t="shared" si="51"/>
        <v>1.7515900622401481</v>
      </c>
      <c r="AI54" s="21">
        <f t="shared" si="51"/>
        <v>1.3766883296203269</v>
      </c>
      <c r="AJ54" s="21">
        <f t="shared" si="51"/>
        <v>0.81433573069059528</v>
      </c>
      <c r="AK54" s="21">
        <f t="shared" si="51"/>
        <v>-0.40409490032382339</v>
      </c>
      <c r="AL54" s="21">
        <f t="shared" si="51"/>
        <v>-0.96644749925355511</v>
      </c>
      <c r="AM54" s="21">
        <f t="shared" si="51"/>
        <v>-1.6225255313382421</v>
      </c>
      <c r="AN54" s="21">
        <f t="shared" si="51"/>
        <v>-1.8099763976481527</v>
      </c>
      <c r="AO54" s="21">
        <f t="shared" si="51"/>
        <v>-2.2786035634229291</v>
      </c>
      <c r="AP54" s="21">
        <f t="shared" si="51"/>
        <v>-1.903701830803108</v>
      </c>
      <c r="AQ54" s="21">
        <f t="shared" si="51"/>
        <v>-2.1848781302679736</v>
      </c>
      <c r="AR54" s="21">
        <f t="shared" si="51"/>
        <v>-1.5288000981832868</v>
      </c>
      <c r="AS54" s="21">
        <f t="shared" si="51"/>
        <v>-1.2476237987184209</v>
      </c>
      <c r="AT54" s="21">
        <f t="shared" si="51"/>
        <v>-1.2476237987184209</v>
      </c>
      <c r="AU54" s="21">
        <f t="shared" si="51"/>
        <v>-1.903701830803108</v>
      </c>
      <c r="AV54" s="21">
        <f t="shared" si="51"/>
        <v>-1.7162509644931974</v>
      </c>
      <c r="AW54" s="21">
        <f t="shared" si="51"/>
        <v>-0.96644749925355511</v>
      </c>
      <c r="AX54" s="21">
        <f t="shared" si="51"/>
        <v>-1.2476237987184209</v>
      </c>
      <c r="AY54" s="21">
        <f t="shared" si="51"/>
        <v>-0.77899663294364452</v>
      </c>
      <c r="AZ54" s="21">
        <f t="shared" si="51"/>
        <v>-0.87272206609859981</v>
      </c>
      <c r="BA54" s="21">
        <f t="shared" si="51"/>
        <v>-0.12291860085895755</v>
      </c>
      <c r="BB54" s="21">
        <f t="shared" si="51"/>
        <v>-0.68527119978868922</v>
      </c>
      <c r="BC54" s="21">
        <f t="shared" si="51"/>
        <v>-0.21664403401391283</v>
      </c>
      <c r="BD54" s="21">
        <f t="shared" si="51"/>
        <v>-2.9193167704002269E-2</v>
      </c>
      <c r="BE54" s="21">
        <f t="shared" si="51"/>
        <v>0.25198313176086357</v>
      </c>
      <c r="BF54" s="21">
        <f t="shared" si="51"/>
        <v>-2.9193167704002269E-2</v>
      </c>
      <c r="BG54" s="21">
        <f t="shared" si="51"/>
        <v>6.4532265450953016E-2</v>
      </c>
      <c r="BH54" s="21">
        <f t="shared" si="51"/>
        <v>0.25198313176086357</v>
      </c>
      <c r="BI54" s="21">
        <f t="shared" si="51"/>
        <v>-2.9193167704002269E-2</v>
      </c>
      <c r="BJ54" s="21">
        <f t="shared" si="51"/>
        <v>6.4532265450953016E-2</v>
      </c>
      <c r="BK54" s="21">
        <f t="shared" si="51"/>
        <v>-2.9193167704002269E-2</v>
      </c>
      <c r="BL54" s="21">
        <f t="shared" si="51"/>
        <v>-2.9193167704002269E-2</v>
      </c>
      <c r="BM54" s="21">
        <f t="shared" si="51"/>
        <v>6.4532265450953016E-2</v>
      </c>
      <c r="BN54" s="21">
        <f t="shared" si="51"/>
        <v>-0.21664403401391283</v>
      </c>
      <c r="BO54" s="21">
        <f t="shared" si="51"/>
        <v>0.1582576986059083</v>
      </c>
      <c r="BP54" s="21">
        <f t="shared" si="51"/>
        <v>0.1582576986059083</v>
      </c>
      <c r="BQ54" s="21">
        <f t="shared" si="51"/>
        <v>0.43943399807077416</v>
      </c>
      <c r="BR54" s="21">
        <f t="shared" si="51"/>
        <v>0.25198313176086357</v>
      </c>
      <c r="BS54" s="21">
        <f t="shared" si="51"/>
        <v>6.4532265450953016E-2</v>
      </c>
      <c r="BT54" s="21">
        <f t="shared" si="51"/>
        <v>0.43943399807077416</v>
      </c>
      <c r="BU54" s="21">
        <f t="shared" si="51"/>
        <v>0.5331594312257294</v>
      </c>
      <c r="BV54" s="21">
        <f t="shared" si="51"/>
        <v>0.72061029753563999</v>
      </c>
      <c r="BW54" s="21">
        <f t="shared" si="51"/>
        <v>0.62688486438068469</v>
      </c>
      <c r="BX54" s="21">
        <f t="shared" si="51"/>
        <v>0.81433573069059528</v>
      </c>
      <c r="BY54" s="21">
        <f t="shared" si="51"/>
        <v>0.90806116384555058</v>
      </c>
      <c r="BZ54" s="21">
        <f t="shared" si="51"/>
        <v>1.0017865970005058</v>
      </c>
      <c r="CA54" s="21">
        <f>-(CA12-$CC$12)/$CE$12</f>
        <v>1.1892374633104164</v>
      </c>
      <c r="CB54" s="21">
        <f>-(CB12-$CC$12)/$CE$12</f>
        <v>1.0017865970005058</v>
      </c>
    </row>
    <row r="55" spans="2:80" s="36" customFormat="1" x14ac:dyDescent="0.25">
      <c r="B55" s="15" t="s">
        <v>19</v>
      </c>
      <c r="C55" s="37">
        <f>(C13-$CC$13)/$CE$13</f>
        <v>-0.88308876394924973</v>
      </c>
      <c r="D55" s="37">
        <f t="shared" ref="D55:BO55" si="52">(D13-$CC$13)/$CE$13</f>
        <v>-0.20898604079527705</v>
      </c>
      <c r="E55" s="37">
        <f t="shared" si="52"/>
        <v>-0.2226502851835325</v>
      </c>
      <c r="F55" s="37">
        <f t="shared" si="52"/>
        <v>0.59720437811184135</v>
      </c>
      <c r="G55" s="37">
        <f t="shared" si="52"/>
        <v>0.50610941552346778</v>
      </c>
      <c r="H55" s="37">
        <f t="shared" si="52"/>
        <v>8.2517839487523462E-2</v>
      </c>
      <c r="I55" s="37">
        <f t="shared" si="52"/>
        <v>0.48333567487637341</v>
      </c>
      <c r="J55" s="37">
        <f t="shared" si="52"/>
        <v>0.31025524595846132</v>
      </c>
      <c r="K55" s="37">
        <f t="shared" si="52"/>
        <v>0.77939430328859238</v>
      </c>
      <c r="L55" s="37">
        <f t="shared" si="52"/>
        <v>0.31025524595846132</v>
      </c>
      <c r="M55" s="37">
        <f t="shared" si="52"/>
        <v>0.40590495667625337</v>
      </c>
      <c r="N55" s="37">
        <f t="shared" si="52"/>
        <v>0.54254740055881567</v>
      </c>
      <c r="O55" s="37">
        <f t="shared" si="52"/>
        <v>0.72473732573556482</v>
      </c>
      <c r="P55" s="37">
        <f t="shared" si="52"/>
        <v>0.78394905141801086</v>
      </c>
      <c r="Q55" s="37">
        <f t="shared" si="52"/>
        <v>0.72929207386498518</v>
      </c>
      <c r="R55" s="37">
        <f t="shared" si="52"/>
        <v>0.70651833321789081</v>
      </c>
      <c r="S55" s="37">
        <f t="shared" si="52"/>
        <v>0.61542337062951535</v>
      </c>
      <c r="T55" s="37">
        <f t="shared" si="52"/>
        <v>0.76573005890033508</v>
      </c>
      <c r="U55" s="37">
        <f t="shared" si="52"/>
        <v>0.80672279206510333</v>
      </c>
      <c r="V55" s="37">
        <f t="shared" si="52"/>
        <v>0.65186135566486714</v>
      </c>
      <c r="W55" s="37">
        <f t="shared" si="52"/>
        <v>0.69740883695905198</v>
      </c>
      <c r="X55" s="37">
        <f t="shared" si="52"/>
        <v>0.82038703645335875</v>
      </c>
      <c r="Y55" s="37">
        <f t="shared" si="52"/>
        <v>0.94791998407708222</v>
      </c>
      <c r="Z55" s="37">
        <f t="shared" si="52"/>
        <v>1.0800076798302281</v>
      </c>
      <c r="AA55" s="37">
        <f t="shared" si="52"/>
        <v>1.0982266723479039</v>
      </c>
      <c r="AB55" s="37">
        <f t="shared" si="52"/>
        <v>1.1164456648655778</v>
      </c>
      <c r="AC55" s="37">
        <f t="shared" si="52"/>
        <v>1.4307232857954708</v>
      </c>
      <c r="AD55" s="37">
        <f t="shared" si="52"/>
        <v>1.5172635002544259</v>
      </c>
      <c r="AE55" s="37">
        <f t="shared" si="52"/>
        <v>1.5901394703251255</v>
      </c>
      <c r="AF55" s="37">
        <f t="shared" si="52"/>
        <v>1.3305188269482582</v>
      </c>
      <c r="AG55" s="37">
        <f t="shared" si="52"/>
        <v>1.1210004129949982</v>
      </c>
      <c r="AH55" s="37">
        <f t="shared" si="52"/>
        <v>0.71107308134731129</v>
      </c>
      <c r="AI55" s="37">
        <f t="shared" si="52"/>
        <v>0.12351057265229178</v>
      </c>
      <c r="AJ55" s="37">
        <f t="shared" si="52"/>
        <v>-0.86486977143157573</v>
      </c>
      <c r="AK55" s="37">
        <f t="shared" si="52"/>
        <v>-1.3886658063147306</v>
      </c>
      <c r="AL55" s="37">
        <f t="shared" si="52"/>
        <v>-2.6412215419048857</v>
      </c>
      <c r="AM55" s="37">
        <f t="shared" si="52"/>
        <v>-4.4449018011547086</v>
      </c>
      <c r="AN55" s="37">
        <f t="shared" si="52"/>
        <v>-3.8755582849773669</v>
      </c>
      <c r="AO55" s="37">
        <f t="shared" si="52"/>
        <v>-4.0349744695070218</v>
      </c>
      <c r="AP55" s="37">
        <f t="shared" si="52"/>
        <v>-3.3973097313883969</v>
      </c>
      <c r="AQ55" s="37">
        <f t="shared" si="52"/>
        <v>-2.3223891728455746</v>
      </c>
      <c r="AR55" s="37">
        <f t="shared" si="52"/>
        <v>-1.1472641554555394</v>
      </c>
      <c r="AS55" s="37">
        <f t="shared" si="52"/>
        <v>-0.72822732754901343</v>
      </c>
      <c r="AT55" s="37">
        <f t="shared" si="52"/>
        <v>-0.38206646971318725</v>
      </c>
      <c r="AU55" s="37">
        <f t="shared" si="52"/>
        <v>-0.21809553705411402</v>
      </c>
      <c r="AV55" s="37">
        <f t="shared" si="52"/>
        <v>-0.24997877396004534</v>
      </c>
      <c r="AW55" s="37">
        <f t="shared" si="52"/>
        <v>-0.11333633007748303</v>
      </c>
      <c r="AX55" s="37">
        <f t="shared" si="52"/>
        <v>-0.19987654453643813</v>
      </c>
      <c r="AY55" s="37">
        <f t="shared" si="52"/>
        <v>0.15539380955822116</v>
      </c>
      <c r="AZ55" s="37">
        <f t="shared" si="52"/>
        <v>-0.11333633007748303</v>
      </c>
      <c r="BA55" s="37">
        <f t="shared" si="52"/>
        <v>-1.7686619359690969E-2</v>
      </c>
      <c r="BB55" s="37">
        <f t="shared" si="52"/>
        <v>7.3408343228686501E-2</v>
      </c>
      <c r="BC55" s="37">
        <f t="shared" si="52"/>
        <v>0.31025524595846132</v>
      </c>
      <c r="BD55" s="37">
        <f t="shared" si="52"/>
        <v>3.2415610063916245E-2</v>
      </c>
      <c r="BE55" s="37">
        <f t="shared" si="52"/>
        <v>-8.1453093171551694E-2</v>
      </c>
      <c r="BF55" s="37">
        <f t="shared" si="52"/>
        <v>3.6970358193336675E-2</v>
      </c>
      <c r="BG55" s="37">
        <f t="shared" si="52"/>
        <v>0.22371503149950231</v>
      </c>
      <c r="BH55" s="37">
        <f t="shared" si="52"/>
        <v>5.9744098840429097E-2</v>
      </c>
      <c r="BI55" s="37">
        <f t="shared" si="52"/>
        <v>-6.7788848783296246E-2</v>
      </c>
      <c r="BJ55" s="37">
        <f t="shared" si="52"/>
        <v>-1.7686619359689029E-2</v>
      </c>
      <c r="BK55" s="37">
        <f t="shared" si="52"/>
        <v>-9.5117337559809098E-2</v>
      </c>
      <c r="BL55" s="37">
        <f t="shared" si="52"/>
        <v>-3.5905611877364907E-2</v>
      </c>
      <c r="BM55" s="37">
        <f t="shared" si="52"/>
        <v>-0.12244582633632195</v>
      </c>
      <c r="BN55" s="37">
        <f t="shared" si="52"/>
        <v>-0.15888381137166982</v>
      </c>
      <c r="BO55" s="37">
        <f t="shared" si="52"/>
        <v>-2.6796115618527939E-2</v>
      </c>
      <c r="BP55" s="37">
        <f t="shared" ref="BP55:BZ55" si="53">(BP13-$CC$13)/$CE$13</f>
        <v>0.15539380955822504</v>
      </c>
      <c r="BQ55" s="37">
        <f t="shared" si="53"/>
        <v>0.10984632826403437</v>
      </c>
      <c r="BR55" s="37">
        <f t="shared" si="53"/>
        <v>5.9744098840429097E-2</v>
      </c>
      <c r="BS55" s="37">
        <f t="shared" si="53"/>
        <v>0.15083906142880268</v>
      </c>
      <c r="BT55" s="37">
        <f t="shared" si="53"/>
        <v>0.33758373473497222</v>
      </c>
      <c r="BU55" s="37">
        <f t="shared" si="53"/>
        <v>0.46967143048811411</v>
      </c>
      <c r="BV55" s="37">
        <f t="shared" si="53"/>
        <v>0.58809488185300252</v>
      </c>
      <c r="BW55" s="37">
        <f t="shared" si="53"/>
        <v>0.54710214868823415</v>
      </c>
      <c r="BX55" s="37">
        <f t="shared" si="53"/>
        <v>0.31936474221729827</v>
      </c>
      <c r="BY55" s="37">
        <f t="shared" si="53"/>
        <v>0.45600718609986057</v>
      </c>
      <c r="BZ55" s="37">
        <f t="shared" si="53"/>
        <v>0.5379926524293952</v>
      </c>
      <c r="CA55" s="37">
        <f>(CA13-$CC$13)/$CE$13</f>
        <v>5.0634602581592129E-2</v>
      </c>
      <c r="CB55" s="37">
        <f>(CB13-$CC$13)/$CE$13</f>
        <v>9.6418694168238228E-3</v>
      </c>
    </row>
    <row r="56" spans="2:80" x14ac:dyDescent="0.25">
      <c r="B56" s="9" t="s">
        <v>161</v>
      </c>
      <c r="C56" s="37">
        <f>(C14-$CC$14)/$CE$14</f>
        <v>-1.6581118117321634</v>
      </c>
      <c r="D56" s="37">
        <f t="shared" ref="D56:BO56" si="54">(D14-$CC$14)/$CE$14</f>
        <v>-1.6476594622341414</v>
      </c>
      <c r="E56" s="37">
        <f t="shared" si="54"/>
        <v>-1.6319123979904004</v>
      </c>
      <c r="F56" s="37">
        <f t="shared" si="54"/>
        <v>-1.6093456040741796</v>
      </c>
      <c r="G56" s="37">
        <f t="shared" si="54"/>
        <v>-1.5881324750929486</v>
      </c>
      <c r="H56" s="37">
        <f t="shared" si="54"/>
        <v>-1.5682216060491758</v>
      </c>
      <c r="I56" s="37">
        <f t="shared" si="54"/>
        <v>-1.546066052113205</v>
      </c>
      <c r="J56" s="37">
        <f t="shared" si="54"/>
        <v>-1.4995102593490652</v>
      </c>
      <c r="K56" s="37">
        <f t="shared" si="54"/>
        <v>-1.4801648452781364</v>
      </c>
      <c r="L56" s="37">
        <f t="shared" si="54"/>
        <v>-1.4605795412187281</v>
      </c>
      <c r="M56" s="37">
        <f t="shared" si="54"/>
        <v>-1.4240648579723605</v>
      </c>
      <c r="N56" s="37">
        <f t="shared" si="54"/>
        <v>-1.3788798651423875</v>
      </c>
      <c r="O56" s="37">
        <f t="shared" si="54"/>
        <v>-1.3465289866960513</v>
      </c>
      <c r="P56" s="37">
        <f t="shared" si="54"/>
        <v>-1.3071527585871101</v>
      </c>
      <c r="Q56" s="37">
        <f t="shared" si="54"/>
        <v>-1.2596888108665849</v>
      </c>
      <c r="R56" s="37">
        <f t="shared" si="54"/>
        <v>-1.209894503257976</v>
      </c>
      <c r="S56" s="37">
        <f t="shared" si="54"/>
        <v>-1.1528006859999291</v>
      </c>
      <c r="T56" s="37">
        <f t="shared" si="54"/>
        <v>-1.0834039393327353</v>
      </c>
      <c r="U56" s="37">
        <f t="shared" si="54"/>
        <v>-1.0027837682045508</v>
      </c>
      <c r="V56" s="37">
        <f t="shared" si="54"/>
        <v>-0.91868519224341794</v>
      </c>
      <c r="W56" s="37">
        <f t="shared" si="54"/>
        <v>-0.81782858708709627</v>
      </c>
      <c r="X56" s="37">
        <f t="shared" si="54"/>
        <v>-0.67975476371814603</v>
      </c>
      <c r="Y56" s="37">
        <f t="shared" si="54"/>
        <v>-0.52466588616635035</v>
      </c>
      <c r="Z56" s="37">
        <f t="shared" si="54"/>
        <v>-0.3328909753764161</v>
      </c>
      <c r="AA56" s="37">
        <f t="shared" si="54"/>
        <v>-0.17029696818505741</v>
      </c>
      <c r="AB56" s="37">
        <f t="shared" si="54"/>
        <v>5.0797483924066959E-3</v>
      </c>
      <c r="AC56" s="37">
        <f t="shared" si="54"/>
        <v>0.25160098155312749</v>
      </c>
      <c r="AD56" s="37">
        <f t="shared" si="54"/>
        <v>0.54071982266808105</v>
      </c>
      <c r="AE56" s="37">
        <f t="shared" si="54"/>
        <v>0.79532877544038572</v>
      </c>
      <c r="AF56" s="37">
        <f t="shared" si="54"/>
        <v>1.0360755138784288</v>
      </c>
      <c r="AG56" s="37">
        <f t="shared" si="54"/>
        <v>1.1950369012442457</v>
      </c>
      <c r="AH56" s="37">
        <f t="shared" si="54"/>
        <v>1.3520448987038747</v>
      </c>
      <c r="AI56" s="37">
        <f t="shared" si="54"/>
        <v>1.4616232184413327</v>
      </c>
      <c r="AJ56" s="37">
        <f t="shared" si="54"/>
        <v>1.6099780413165337</v>
      </c>
      <c r="AK56" s="37">
        <f t="shared" si="54"/>
        <v>1.7283466156318368</v>
      </c>
      <c r="AL56" s="37">
        <f t="shared" si="54"/>
        <v>1.7243712958227528</v>
      </c>
      <c r="AM56" s="37">
        <f t="shared" si="54"/>
        <v>1.67330899827504</v>
      </c>
      <c r="AN56" s="37">
        <f t="shared" si="54"/>
        <v>1.6020788066958978</v>
      </c>
      <c r="AO56" s="37">
        <f t="shared" si="54"/>
        <v>1.5544606439827786</v>
      </c>
      <c r="AP56" s="37">
        <f t="shared" si="54"/>
        <v>1.4652558382668748</v>
      </c>
      <c r="AQ56" s="37">
        <f t="shared" si="54"/>
        <v>1.3926891167519202</v>
      </c>
      <c r="AR56" s="37">
        <f t="shared" si="54"/>
        <v>1.1276449494807708</v>
      </c>
      <c r="AS56" s="37">
        <f t="shared" si="54"/>
        <v>1.0830425466228188</v>
      </c>
      <c r="AT56" s="37">
        <f t="shared" si="54"/>
        <v>0.9772510617034964</v>
      </c>
      <c r="AU56" s="37">
        <f t="shared" si="54"/>
        <v>0.90763156004700052</v>
      </c>
      <c r="AV56" s="37">
        <f t="shared" si="54"/>
        <v>0.85689482748365209</v>
      </c>
      <c r="AW56" s="37">
        <f t="shared" si="54"/>
        <v>0.84495173305722371</v>
      </c>
      <c r="AX56" s="37">
        <f t="shared" si="54"/>
        <v>0.76241244202120584</v>
      </c>
      <c r="AY56" s="37">
        <f t="shared" si="54"/>
        <v>0.61035645932375449</v>
      </c>
      <c r="AZ56" s="37">
        <f t="shared" si="54"/>
        <v>0.52642923335439207</v>
      </c>
      <c r="BA56" s="37">
        <f t="shared" si="54"/>
        <v>0.51784459876667299</v>
      </c>
      <c r="BB56" s="37">
        <f t="shared" si="54"/>
        <v>0.45809485663617783</v>
      </c>
      <c r="BC56" s="37">
        <f t="shared" si="54"/>
        <v>0.41935262349678848</v>
      </c>
      <c r="BD56" s="37">
        <f t="shared" si="54"/>
        <v>0.36121357128893949</v>
      </c>
      <c r="BE56" s="37">
        <f t="shared" si="54"/>
        <v>0.32850285785988442</v>
      </c>
      <c r="BF56" s="37">
        <f t="shared" si="54"/>
        <v>0.29730002435841307</v>
      </c>
      <c r="BG56" s="37">
        <f t="shared" si="54"/>
        <v>0.20089851898813327</v>
      </c>
      <c r="BH56" s="37">
        <f t="shared" si="54"/>
        <v>0.16923304050888016</v>
      </c>
      <c r="BI56" s="37">
        <f t="shared" si="54"/>
        <v>0.16590885066852576</v>
      </c>
      <c r="BJ56" s="37">
        <f t="shared" si="54"/>
        <v>0.11075128831748918</v>
      </c>
      <c r="BK56" s="37">
        <f t="shared" si="54"/>
        <v>9.7900038934675485E-2</v>
      </c>
      <c r="BL56" s="37">
        <f t="shared" si="54"/>
        <v>8.3386694631684757E-2</v>
      </c>
      <c r="BM56" s="37">
        <f t="shared" si="54"/>
        <v>7.9736939806966098E-2</v>
      </c>
      <c r="BN56" s="37">
        <f t="shared" si="54"/>
        <v>4.5432671454441666E-2</v>
      </c>
      <c r="BO56" s="37">
        <f t="shared" si="54"/>
        <v>1.7039977818012152E-2</v>
      </c>
      <c r="BP56" s="37">
        <f t="shared" ref="BP56:BZ56" si="55">(BP14-$CC$14)/$CE$14</f>
        <v>4.9562206256119505E-2</v>
      </c>
      <c r="BQ56" s="37">
        <f t="shared" si="55"/>
        <v>5.6296260932713442E-2</v>
      </c>
      <c r="BR56" s="37">
        <f t="shared" si="55"/>
        <v>5.4582761015004949E-2</v>
      </c>
      <c r="BS56" s="37">
        <f t="shared" si="55"/>
        <v>5.8952185805161601E-2</v>
      </c>
      <c r="BT56" s="37">
        <f t="shared" si="55"/>
        <v>4.791724633511929E-2</v>
      </c>
      <c r="BU56" s="37">
        <f t="shared" si="55"/>
        <v>6.6390333175221083E-3</v>
      </c>
      <c r="BV56" s="37">
        <f t="shared" si="55"/>
        <v>-4.6015261426459687E-3</v>
      </c>
      <c r="BW56" s="37">
        <f t="shared" si="55"/>
        <v>-1.2792055749292432E-2</v>
      </c>
      <c r="BX56" s="37">
        <f t="shared" si="55"/>
        <v>-2.6739945079440112E-2</v>
      </c>
      <c r="BY56" s="37">
        <f t="shared" si="55"/>
        <v>-0.11370006590314574</v>
      </c>
      <c r="BZ56" s="37">
        <f t="shared" si="55"/>
        <v>-0.12805919521354309</v>
      </c>
      <c r="CA56" s="37">
        <f>(CA14-$CC$14)/$CE$14</f>
        <v>-0.12624288530077202</v>
      </c>
      <c r="CB56" s="37">
        <f>(CB14-$CC$14)/$CE$14</f>
        <v>-0.12177065051555248</v>
      </c>
    </row>
    <row r="57" spans="2:80" x14ac:dyDescent="0.25">
      <c r="B57" s="9" t="s">
        <v>133</v>
      </c>
      <c r="C57" s="21">
        <f>-(C15-$CC$15)/$CE$15</f>
        <v>-0.29210546648373009</v>
      </c>
      <c r="D57" s="21">
        <f t="shared" ref="D57:BO57" si="56">-(D15-$CC$15)/$CE$15</f>
        <v>0.21713304586171936</v>
      </c>
      <c r="E57" s="21">
        <f t="shared" si="56"/>
        <v>0.45396093534679216</v>
      </c>
      <c r="F57" s="21">
        <f t="shared" si="56"/>
        <v>0.84912830569986619</v>
      </c>
      <c r="G57" s="21">
        <f t="shared" si="56"/>
        <v>0.1659084708823188</v>
      </c>
      <c r="H57" s="21">
        <f t="shared" si="56"/>
        <v>0.1870176233234519</v>
      </c>
      <c r="I57" s="21">
        <f t="shared" si="56"/>
        <v>0.73764883505926926</v>
      </c>
      <c r="J57" s="21">
        <f t="shared" si="56"/>
        <v>1.0958327386943822</v>
      </c>
      <c r="K57" s="21">
        <f t="shared" si="56"/>
        <v>0.22128121266790221</v>
      </c>
      <c r="L57" s="21">
        <f t="shared" si="56"/>
        <v>0.56250694569894022</v>
      </c>
      <c r="M57" s="21">
        <f t="shared" si="56"/>
        <v>0.59574991406874522</v>
      </c>
      <c r="N57" s="21">
        <f t="shared" si="56"/>
        <v>1.0939585087286192</v>
      </c>
      <c r="O57" s="21">
        <f t="shared" si="56"/>
        <v>0.57725784211433107</v>
      </c>
      <c r="P57" s="21">
        <f t="shared" si="56"/>
        <v>0.74253064388027767</v>
      </c>
      <c r="Q57" s="21">
        <f t="shared" si="56"/>
        <v>1.1035891196465262</v>
      </c>
      <c r="R57" s="21">
        <f t="shared" si="56"/>
        <v>1.1147435340674621</v>
      </c>
      <c r="S57" s="21">
        <f t="shared" si="56"/>
        <v>0.87547474256915514</v>
      </c>
      <c r="T57" s="21">
        <f t="shared" si="56"/>
        <v>1.3133245390579138</v>
      </c>
      <c r="U57" s="21">
        <f t="shared" si="56"/>
        <v>1.0876312854094334</v>
      </c>
      <c r="V57" s="21">
        <f t="shared" si="56"/>
        <v>1.2486743004663101</v>
      </c>
      <c r="W57" s="21">
        <f t="shared" si="56"/>
        <v>0.66598637194027099</v>
      </c>
      <c r="X57" s="21">
        <f t="shared" si="56"/>
        <v>0.84876854710108907</v>
      </c>
      <c r="Y57" s="21">
        <f t="shared" si="56"/>
        <v>0.93513017628848183</v>
      </c>
      <c r="Z57" s="21">
        <f t="shared" si="56"/>
        <v>1.5511637330214552</v>
      </c>
      <c r="AA57" s="21">
        <f t="shared" si="56"/>
        <v>1.5080714457084121</v>
      </c>
      <c r="AB57" s="21">
        <f t="shared" si="56"/>
        <v>1.6681050800335373</v>
      </c>
      <c r="AC57" s="21">
        <f t="shared" si="56"/>
        <v>1.9438677993260345</v>
      </c>
      <c r="AD57" s="21">
        <f t="shared" si="56"/>
        <v>2.3345951880014115</v>
      </c>
      <c r="AE57" s="21">
        <f t="shared" si="56"/>
        <v>1.9181460892190252</v>
      </c>
      <c r="AF57" s="21">
        <f t="shared" si="56"/>
        <v>1.6447796031026523</v>
      </c>
      <c r="AG57" s="21">
        <f t="shared" si="56"/>
        <v>1.6093285040332741</v>
      </c>
      <c r="AH57" s="21">
        <f t="shared" si="56"/>
        <v>1.0496524117279333</v>
      </c>
      <c r="AI57" s="21">
        <f t="shared" si="56"/>
        <v>0.92325641722425045</v>
      </c>
      <c r="AJ57" s="21">
        <f t="shared" si="56"/>
        <v>0.59653879232656848</v>
      </c>
      <c r="AK57" s="21">
        <f t="shared" si="56"/>
        <v>0.5468913724990121</v>
      </c>
      <c r="AL57" s="21">
        <f t="shared" si="56"/>
        <v>0.28810086381745054</v>
      </c>
      <c r="AM57" s="21">
        <f t="shared" si="56"/>
        <v>-0.53786452799061946</v>
      </c>
      <c r="AN57" s="21">
        <f t="shared" si="56"/>
        <v>-1.2747495809087155</v>
      </c>
      <c r="AO57" s="21">
        <f t="shared" si="56"/>
        <v>-1.1629855843767249</v>
      </c>
      <c r="AP57" s="21">
        <f t="shared" si="56"/>
        <v>-1.4637451909299637</v>
      </c>
      <c r="AQ57" s="21">
        <f t="shared" si="56"/>
        <v>-1.0922805126607928</v>
      </c>
      <c r="AR57" s="21">
        <f t="shared" si="56"/>
        <v>-1.2673236918485649</v>
      </c>
      <c r="AS57" s="21">
        <f t="shared" si="56"/>
        <v>-0.7860775323419833</v>
      </c>
      <c r="AT57" s="21">
        <f t="shared" si="56"/>
        <v>-0.46568745190228633</v>
      </c>
      <c r="AU57" s="21">
        <f t="shared" si="56"/>
        <v>-0.70664799688004587</v>
      </c>
      <c r="AV57" s="21">
        <f t="shared" si="56"/>
        <v>-0.77487292144620001</v>
      </c>
      <c r="AW57" s="21">
        <f t="shared" si="56"/>
        <v>-0.13390408905422141</v>
      </c>
      <c r="AX57" s="21">
        <f t="shared" si="56"/>
        <v>-0.32402447659487965</v>
      </c>
      <c r="AY57" s="21">
        <f t="shared" si="56"/>
        <v>-6.1225669163010733E-2</v>
      </c>
      <c r="AZ57" s="21">
        <f t="shared" si="56"/>
        <v>-0.12328559304576929</v>
      </c>
      <c r="BA57" s="21">
        <f t="shared" si="56"/>
        <v>-0.69310035624720112</v>
      </c>
      <c r="BB57" s="21">
        <f t="shared" si="56"/>
        <v>-0.8973834587290267</v>
      </c>
      <c r="BC57" s="21">
        <f t="shared" si="56"/>
        <v>-0.21178737945776824</v>
      </c>
      <c r="BD57" s="21">
        <f t="shared" si="56"/>
        <v>-0.59794513444929898</v>
      </c>
      <c r="BE57" s="21">
        <f t="shared" si="56"/>
        <v>-0.40302325167015079</v>
      </c>
      <c r="BF57" s="21">
        <f t="shared" si="56"/>
        <v>-1.002931582641978</v>
      </c>
      <c r="BG57" s="21">
        <f t="shared" si="56"/>
        <v>-0.58060642769598525</v>
      </c>
      <c r="BH57" s="21">
        <f t="shared" si="56"/>
        <v>-0.76526608449805034</v>
      </c>
      <c r="BI57" s="21">
        <f t="shared" si="56"/>
        <v>-0.78050380813014852</v>
      </c>
      <c r="BJ57" s="21">
        <f t="shared" si="56"/>
        <v>-1.0124570382101445</v>
      </c>
      <c r="BK57" s="21">
        <f t="shared" si="56"/>
        <v>-0.77565576986942841</v>
      </c>
      <c r="BL57" s="21">
        <f t="shared" si="56"/>
        <v>-0.94159079160707493</v>
      </c>
      <c r="BM57" s="21">
        <f t="shared" si="56"/>
        <v>-0.92518245818545819</v>
      </c>
      <c r="BN57" s="21">
        <f t="shared" si="56"/>
        <v>-1.4811062555702033</v>
      </c>
      <c r="BO57" s="21">
        <f t="shared" si="56"/>
        <v>-1.2304467162031971</v>
      </c>
      <c r="BP57" s="21">
        <f t="shared" ref="BP57:BZ57" si="57">-(BP15-$CC$15)/$CE$15</f>
        <v>-1.1912322975201339</v>
      </c>
      <c r="BQ57" s="21">
        <f t="shared" si="57"/>
        <v>-1.3702995438468415</v>
      </c>
      <c r="BR57" s="21">
        <f t="shared" si="57"/>
        <v>-1.2111808010402225</v>
      </c>
      <c r="BS57" s="21">
        <f t="shared" si="57"/>
        <v>-0.95500166342603277</v>
      </c>
      <c r="BT57" s="21">
        <f t="shared" si="57"/>
        <v>-0.84062873716393893</v>
      </c>
      <c r="BU57" s="21">
        <f t="shared" si="57"/>
        <v>-0.58972803568425269</v>
      </c>
      <c r="BV57" s="21">
        <f t="shared" si="57"/>
        <v>-1.3461590998952921</v>
      </c>
      <c r="BW57" s="21">
        <f t="shared" si="57"/>
        <v>-1.0576945955317136</v>
      </c>
      <c r="BX57" s="21">
        <f t="shared" si="57"/>
        <v>-0.95905393010423479</v>
      </c>
      <c r="BY57" s="21">
        <f t="shared" si="57"/>
        <v>1.042422912757505E-2</v>
      </c>
      <c r="BZ57" s="21">
        <f t="shared" si="57"/>
        <v>-0.95352983890174547</v>
      </c>
      <c r="CA57" s="21">
        <f>-(CA15-$CC$15)/$CE$15</f>
        <v>-1.0458838258347278</v>
      </c>
      <c r="CB57" s="21">
        <f>-(CB15-$CC$15)/$CE$15</f>
        <v>-0.59155647649288967</v>
      </c>
    </row>
    <row r="58" spans="2:80" x14ac:dyDescent="0.25">
      <c r="B58" s="9" t="s">
        <v>134</v>
      </c>
      <c r="C58" s="21">
        <f>-(C16-$CC$16)/$CE$16</f>
        <v>-0.44141039325204734</v>
      </c>
      <c r="D58" s="21">
        <f t="shared" ref="D58:BO58" si="58">-(D16-$CC$16)/$CE$16</f>
        <v>-0.24410527006811022</v>
      </c>
      <c r="E58" s="21">
        <f t="shared" si="58"/>
        <v>-0.13313081418991543</v>
      </c>
      <c r="F58" s="21">
        <f t="shared" si="58"/>
        <v>0.40992150452855286</v>
      </c>
      <c r="G58" s="21">
        <f t="shared" si="58"/>
        <v>-0.40123059704109976</v>
      </c>
      <c r="H58" s="21">
        <f t="shared" si="58"/>
        <v>-0.13099611866291483</v>
      </c>
      <c r="I58" s="21">
        <f t="shared" si="58"/>
        <v>0.28679151133604996</v>
      </c>
      <c r="J58" s="21">
        <f t="shared" si="58"/>
        <v>1.1994179610043301</v>
      </c>
      <c r="K58" s="21">
        <f t="shared" si="58"/>
        <v>-0.35426552208012796</v>
      </c>
      <c r="L58" s="21">
        <f t="shared" si="58"/>
        <v>0.25087882460844868</v>
      </c>
      <c r="M58" s="21">
        <f t="shared" si="58"/>
        <v>0.229566239904681</v>
      </c>
      <c r="N58" s="21">
        <f t="shared" si="58"/>
        <v>0.36014729341990603</v>
      </c>
      <c r="O58" s="21">
        <f t="shared" si="58"/>
        <v>-7.337047967681451E-2</v>
      </c>
      <c r="P58" s="21">
        <f t="shared" si="58"/>
        <v>0.36581586103676256</v>
      </c>
      <c r="Q58" s="21">
        <f t="shared" si="58"/>
        <v>0.40768410774370473</v>
      </c>
      <c r="R58" s="21">
        <f t="shared" si="58"/>
        <v>0.4842950715035958</v>
      </c>
      <c r="S58" s="21">
        <f t="shared" si="58"/>
        <v>0.46559413362448504</v>
      </c>
      <c r="T58" s="21">
        <f t="shared" si="58"/>
        <v>1.5849963453656855</v>
      </c>
      <c r="U58" s="21">
        <f t="shared" si="58"/>
        <v>0.95016019037191013</v>
      </c>
      <c r="V58" s="21">
        <f t="shared" si="58"/>
        <v>0.57149465728202209</v>
      </c>
      <c r="W58" s="21">
        <f t="shared" si="58"/>
        <v>0.57570109656118107</v>
      </c>
      <c r="X58" s="21">
        <f t="shared" si="58"/>
        <v>0.67116125633589885</v>
      </c>
      <c r="Y58" s="21">
        <f t="shared" si="58"/>
        <v>0.86949087841709327</v>
      </c>
      <c r="Z58" s="21">
        <f t="shared" si="58"/>
        <v>1.1395847997866271</v>
      </c>
      <c r="AA58" s="21">
        <f t="shared" si="58"/>
        <v>1.1969418550194066</v>
      </c>
      <c r="AB58" s="21">
        <f t="shared" si="58"/>
        <v>1.6234128462884065</v>
      </c>
      <c r="AC58" s="21">
        <f t="shared" si="58"/>
        <v>2.300697338497248</v>
      </c>
      <c r="AD58" s="21">
        <f t="shared" si="58"/>
        <v>2.6490062311435243</v>
      </c>
      <c r="AE58" s="21">
        <f t="shared" si="58"/>
        <v>2.1783534869070564</v>
      </c>
      <c r="AF58" s="21">
        <f t="shared" si="58"/>
        <v>2.0621442439518081</v>
      </c>
      <c r="AG58" s="21">
        <f t="shared" si="58"/>
        <v>2.2323599213880723</v>
      </c>
      <c r="AH58" s="21">
        <f t="shared" si="58"/>
        <v>1.548308214995568</v>
      </c>
      <c r="AI58" s="21">
        <f t="shared" si="58"/>
        <v>1.3362160091833422</v>
      </c>
      <c r="AJ58" s="21">
        <f t="shared" si="58"/>
        <v>1.160380791494716</v>
      </c>
      <c r="AK58" s="21">
        <f t="shared" si="58"/>
        <v>0.84971852049706542</v>
      </c>
      <c r="AL58" s="21">
        <f t="shared" si="58"/>
        <v>0.28874261176066113</v>
      </c>
      <c r="AM58" s="21">
        <f t="shared" si="58"/>
        <v>-0.74076785042729143</v>
      </c>
      <c r="AN58" s="21">
        <f t="shared" si="58"/>
        <v>-2.3457565472100486</v>
      </c>
      <c r="AO58" s="21">
        <f t="shared" si="58"/>
        <v>-1.7373924317506606</v>
      </c>
      <c r="AP58" s="21">
        <f t="shared" si="58"/>
        <v>-1.9376283636196332</v>
      </c>
      <c r="AQ58" s="21">
        <f t="shared" si="58"/>
        <v>-1.6033608970989928</v>
      </c>
      <c r="AR58" s="21">
        <f t="shared" si="58"/>
        <v>-1.2392459619045548</v>
      </c>
      <c r="AS58" s="21">
        <f t="shared" si="58"/>
        <v>-0.46808419736485762</v>
      </c>
      <c r="AT58" s="21">
        <f t="shared" si="58"/>
        <v>-0.51821615533848131</v>
      </c>
      <c r="AU58" s="21">
        <f t="shared" si="58"/>
        <v>-0.5733255219334088</v>
      </c>
      <c r="AV58" s="21">
        <f t="shared" si="58"/>
        <v>-0.39363946999151228</v>
      </c>
      <c r="AW58" s="21">
        <f t="shared" si="58"/>
        <v>0.21461798322026274</v>
      </c>
      <c r="AX58" s="21">
        <f t="shared" si="58"/>
        <v>-0.4047537298475245</v>
      </c>
      <c r="AY58" s="21">
        <f t="shared" si="58"/>
        <v>-2.5952894992483364E-2</v>
      </c>
      <c r="AZ58" s="21">
        <f t="shared" si="58"/>
        <v>-3.7588933503702009E-2</v>
      </c>
      <c r="BA58" s="21">
        <f t="shared" si="58"/>
        <v>-0.26414963222056692</v>
      </c>
      <c r="BB58" s="21">
        <f t="shared" si="58"/>
        <v>-0.51207835260322399</v>
      </c>
      <c r="BC58" s="21">
        <f t="shared" si="58"/>
        <v>-0.25356917599174078</v>
      </c>
      <c r="BD58" s="21">
        <f t="shared" si="58"/>
        <v>-0.44007014309482373</v>
      </c>
      <c r="BE58" s="21">
        <f t="shared" si="58"/>
        <v>-0.10812338449807589</v>
      </c>
      <c r="BF58" s="21">
        <f t="shared" si="58"/>
        <v>-0.5402791040379249</v>
      </c>
      <c r="BG58" s="21">
        <f t="shared" si="58"/>
        <v>-0.38997535824472379</v>
      </c>
      <c r="BH58" s="21">
        <f t="shared" si="58"/>
        <v>-0.34012627587819322</v>
      </c>
      <c r="BI58" s="21">
        <f t="shared" si="58"/>
        <v>-0.26476896778201314</v>
      </c>
      <c r="BJ58" s="21">
        <f t="shared" si="58"/>
        <v>-0.59804473155016358</v>
      </c>
      <c r="BK58" s="21">
        <f t="shared" si="58"/>
        <v>-0.62935436442438464</v>
      </c>
      <c r="BL58" s="21">
        <f t="shared" si="58"/>
        <v>-0.48094450590759158</v>
      </c>
      <c r="BM58" s="21">
        <f t="shared" si="58"/>
        <v>-0.3581261541670453</v>
      </c>
      <c r="BN58" s="21">
        <f t="shared" si="58"/>
        <v>-0.85086210247213356</v>
      </c>
      <c r="BO58" s="21">
        <f t="shared" si="58"/>
        <v>-1.2118716218811989</v>
      </c>
      <c r="BP58" s="21">
        <f t="shared" ref="BP58:BZ58" si="59">-(BP16-$CC$16)/$CE$16</f>
        <v>-0.67753819429519724</v>
      </c>
      <c r="BQ58" s="21">
        <f t="shared" si="59"/>
        <v>-0.87709465654897867</v>
      </c>
      <c r="BR58" s="21">
        <f t="shared" si="59"/>
        <v>-0.79755407470097328</v>
      </c>
      <c r="BS58" s="21">
        <f t="shared" si="59"/>
        <v>-1.2225301066395575</v>
      </c>
      <c r="BT58" s="21">
        <f t="shared" si="59"/>
        <v>-0.56755427155988381</v>
      </c>
      <c r="BU58" s="21">
        <f t="shared" si="59"/>
        <v>-0.28840747548000994</v>
      </c>
      <c r="BV58" s="21">
        <f t="shared" si="59"/>
        <v>-1.2641947240694096</v>
      </c>
      <c r="BW58" s="21">
        <f t="shared" si="59"/>
        <v>-1.1495173259270823</v>
      </c>
      <c r="BX58" s="21">
        <f t="shared" si="59"/>
        <v>-0.8779374406008984</v>
      </c>
      <c r="BY58" s="21">
        <f t="shared" si="59"/>
        <v>7.8445895029607485E-2</v>
      </c>
      <c r="BZ58" s="21">
        <f t="shared" si="59"/>
        <v>-0.59041475853041359</v>
      </c>
      <c r="CA58" s="21">
        <f>-(CA16-$CC$16)/$CE$16</f>
        <v>-1.1827386291472801</v>
      </c>
      <c r="CB58" s="21">
        <f>-(CB16-$CC$16)/$CE$16</f>
        <v>-0.53201773057758872</v>
      </c>
    </row>
    <row r="59" spans="2:80" x14ac:dyDescent="0.25">
      <c r="B59" s="9" t="s">
        <v>10</v>
      </c>
      <c r="C59" s="21">
        <f t="shared" ref="C59:AH59" si="60">(C17-$CC$17)/$CE$17</f>
        <v>0.45113478409068292</v>
      </c>
      <c r="D59" s="21">
        <f t="shared" si="60"/>
        <v>0.28299645700945053</v>
      </c>
      <c r="E59" s="21">
        <f t="shared" si="60"/>
        <v>-0.28867385506673948</v>
      </c>
      <c r="F59" s="21">
        <f t="shared" si="60"/>
        <v>-0.33351074228840155</v>
      </c>
      <c r="G59" s="21">
        <f t="shared" si="60"/>
        <v>-0.65857817464545076</v>
      </c>
      <c r="H59" s="21">
        <f t="shared" si="60"/>
        <v>-0.43439373853714092</v>
      </c>
      <c r="I59" s="21">
        <f t="shared" si="60"/>
        <v>-0.15416319340175355</v>
      </c>
      <c r="J59" s="21">
        <f t="shared" si="60"/>
        <v>-0.1429539715963381</v>
      </c>
      <c r="K59" s="21">
        <f t="shared" si="60"/>
        <v>-0.27746463326132403</v>
      </c>
      <c r="L59" s="21">
        <f t="shared" si="60"/>
        <v>-0.32230152048298594</v>
      </c>
      <c r="M59" s="21">
        <f t="shared" si="60"/>
        <v>-0.41197529492630985</v>
      </c>
      <c r="N59" s="21">
        <f t="shared" si="60"/>
        <v>-0.25504618965049292</v>
      </c>
      <c r="O59" s="21">
        <f t="shared" si="60"/>
        <v>-5.3280197153014255E-2</v>
      </c>
      <c r="P59" s="21">
        <f t="shared" si="60"/>
        <v>0.17090423895529569</v>
      </c>
      <c r="Q59" s="21">
        <f t="shared" si="60"/>
        <v>0.2045319043715422</v>
      </c>
      <c r="R59" s="21">
        <f t="shared" si="60"/>
        <v>0.51839011492317588</v>
      </c>
      <c r="S59" s="21">
        <f t="shared" si="60"/>
        <v>0.57443622395025362</v>
      </c>
      <c r="T59" s="21">
        <f t="shared" si="60"/>
        <v>0.78741143825314786</v>
      </c>
      <c r="U59" s="21">
        <f t="shared" si="60"/>
        <v>0.93313132172354929</v>
      </c>
      <c r="V59" s="21">
        <f t="shared" si="60"/>
        <v>0.87708521269647177</v>
      </c>
      <c r="W59" s="21">
        <f t="shared" si="60"/>
        <v>0.86587599089105627</v>
      </c>
      <c r="X59" s="21">
        <f t="shared" si="60"/>
        <v>0.78741143825314786</v>
      </c>
      <c r="Y59" s="21">
        <f t="shared" si="60"/>
        <v>0.80982988186397875</v>
      </c>
      <c r="Z59" s="21">
        <f t="shared" si="60"/>
        <v>0.78741143825314786</v>
      </c>
      <c r="AA59" s="21">
        <f t="shared" si="60"/>
        <v>0.68652844200440821</v>
      </c>
      <c r="AB59" s="21">
        <f t="shared" si="60"/>
        <v>0.540808558534007</v>
      </c>
      <c r="AC59" s="21">
        <f t="shared" si="60"/>
        <v>0.49597167131234504</v>
      </c>
      <c r="AD59" s="21">
        <f t="shared" si="60"/>
        <v>0.70894688561523933</v>
      </c>
      <c r="AE59" s="21">
        <f t="shared" si="60"/>
        <v>1.3478725285239221</v>
      </c>
      <c r="AF59" s="21">
        <f t="shared" si="60"/>
        <v>1.6841491826863868</v>
      </c>
      <c r="AG59" s="21">
        <f t="shared" si="60"/>
        <v>2.1325180549030067</v>
      </c>
      <c r="AH59" s="21">
        <f t="shared" si="60"/>
        <v>2.4127486000383938</v>
      </c>
      <c r="AI59" s="21">
        <f t="shared" ref="AI59:BO59" si="61">(AI17-$CC$17)/$CE$17</f>
        <v>2.5024223744817187</v>
      </c>
      <c r="AJ59" s="21">
        <f t="shared" si="61"/>
        <v>2.5360500398979648</v>
      </c>
      <c r="AK59" s="21">
        <f t="shared" si="61"/>
        <v>2.2221918293463312</v>
      </c>
      <c r="AL59" s="21">
        <f t="shared" si="61"/>
        <v>1.661730739075556</v>
      </c>
      <c r="AM59" s="21">
        <f t="shared" si="61"/>
        <v>1.403918637551</v>
      </c>
      <c r="AN59" s="21">
        <f t="shared" si="61"/>
        <v>0.49597167131234504</v>
      </c>
      <c r="AO59" s="21">
        <f t="shared" si="61"/>
        <v>-0.45681218214797181</v>
      </c>
      <c r="AP59" s="21">
        <f t="shared" si="61"/>
        <v>-1.3087130393595492</v>
      </c>
      <c r="AQ59" s="21">
        <f t="shared" si="61"/>
        <v>-2.4072167762902676</v>
      </c>
      <c r="AR59" s="21">
        <f t="shared" si="61"/>
        <v>-2.4408444417065138</v>
      </c>
      <c r="AS59" s="21">
        <f t="shared" si="61"/>
        <v>-2.0709401221278028</v>
      </c>
      <c r="AT59" s="21">
        <f t="shared" si="61"/>
        <v>-1.7122450243545069</v>
      </c>
      <c r="AU59" s="21">
        <f t="shared" si="61"/>
        <v>-1.2190392649162254</v>
      </c>
      <c r="AV59" s="21">
        <f t="shared" si="61"/>
        <v>-0.82671650172668321</v>
      </c>
      <c r="AW59" s="21">
        <f t="shared" si="61"/>
        <v>-0.69220584006169716</v>
      </c>
      <c r="AX59" s="21">
        <f t="shared" si="61"/>
        <v>-0.66978739645086616</v>
      </c>
      <c r="AY59" s="21">
        <f t="shared" si="61"/>
        <v>-0.71462428367252817</v>
      </c>
      <c r="AZ59" s="21">
        <f t="shared" si="61"/>
        <v>-0.53527673478588034</v>
      </c>
      <c r="BA59" s="21">
        <f t="shared" si="61"/>
        <v>-0.63615973103461976</v>
      </c>
      <c r="BB59" s="21">
        <f t="shared" si="61"/>
        <v>-0.91639027617000712</v>
      </c>
      <c r="BC59" s="21">
        <f t="shared" si="61"/>
        <v>-0.92759949797542252</v>
      </c>
      <c r="BD59" s="21">
        <f t="shared" si="61"/>
        <v>-1.0060640506133309</v>
      </c>
      <c r="BE59" s="21">
        <f t="shared" si="61"/>
        <v>-0.8379257235320986</v>
      </c>
      <c r="BF59" s="21">
        <f t="shared" si="61"/>
        <v>-0.56890440020212674</v>
      </c>
      <c r="BG59" s="21">
        <f t="shared" si="61"/>
        <v>-0.35592918589923245</v>
      </c>
      <c r="BH59" s="21">
        <f t="shared" si="61"/>
        <v>-0.22141852423424649</v>
      </c>
      <c r="BI59" s="21">
        <f t="shared" si="61"/>
        <v>-0.18779085881800006</v>
      </c>
      <c r="BJ59" s="21">
        <f t="shared" si="61"/>
        <v>-0.22141852423424649</v>
      </c>
      <c r="BK59" s="21">
        <f t="shared" si="61"/>
        <v>-0.35592918589923245</v>
      </c>
      <c r="BL59" s="21">
        <f t="shared" si="61"/>
        <v>-0.15416319340175355</v>
      </c>
      <c r="BM59" s="21">
        <f t="shared" si="61"/>
        <v>-0.35592918589923245</v>
      </c>
      <c r="BN59" s="21">
        <f t="shared" si="61"/>
        <v>-0.3895568513154789</v>
      </c>
      <c r="BO59" s="21">
        <f t="shared" si="61"/>
        <v>-0.50164906936963383</v>
      </c>
      <c r="BP59" s="21">
        <f t="shared" ref="BP59:CB59" si="62">(BP17-$CC$17)/$CE$17</f>
        <v>-0.55769517839671123</v>
      </c>
      <c r="BQ59" s="21">
        <f t="shared" si="62"/>
        <v>-0.32230152048298594</v>
      </c>
      <c r="BR59" s="21">
        <f t="shared" si="62"/>
        <v>-0.25504618965049292</v>
      </c>
      <c r="BS59" s="21">
        <f t="shared" si="62"/>
        <v>-0.28867385506673948</v>
      </c>
      <c r="BT59" s="21">
        <f t="shared" si="62"/>
        <v>-0.13174474979092257</v>
      </c>
      <c r="BU59" s="21">
        <f t="shared" si="62"/>
        <v>-0.27746463326132398</v>
      </c>
      <c r="BV59" s="21">
        <f t="shared" si="62"/>
        <v>-0.27746463326132403</v>
      </c>
      <c r="BW59" s="21">
        <f t="shared" si="62"/>
        <v>-0.18779085881800006</v>
      </c>
      <c r="BX59" s="21">
        <f t="shared" si="62"/>
        <v>-0.19900008062341551</v>
      </c>
      <c r="BY59" s="21">
        <f t="shared" si="62"/>
        <v>-0.14295397159633802</v>
      </c>
      <c r="BZ59" s="21">
        <f t="shared" si="62"/>
        <v>-0.12053552798550712</v>
      </c>
      <c r="CA59" s="21">
        <f t="shared" si="62"/>
        <v>-9.8117084374676061E-2</v>
      </c>
      <c r="CB59" s="21">
        <f t="shared" si="62"/>
        <v>2.7659118740633089E-3</v>
      </c>
    </row>
    <row r="60" spans="2:80" ht="15" thickBot="1" x14ac:dyDescent="0.3">
      <c r="B60" s="9" t="s">
        <v>158</v>
      </c>
      <c r="AE60" s="21">
        <f>(AE18-$CC$18)/$CE$18</f>
        <v>2.685003769435987</v>
      </c>
      <c r="AF60" s="21">
        <f t="shared" ref="AF60:BZ60" si="63">(AF18-$CC$18)/$CE$18</f>
        <v>2.1079379200924055</v>
      </c>
      <c r="AG60" s="21">
        <f t="shared" si="63"/>
        <v>1.921411584951046</v>
      </c>
      <c r="AH60" s="21">
        <f t="shared" si="63"/>
        <v>1.1403325565466027</v>
      </c>
      <c r="AI60" s="21">
        <f t="shared" si="63"/>
        <v>0.76727988626388344</v>
      </c>
      <c r="AJ60" s="21">
        <f t="shared" si="63"/>
        <v>0.45251669571283926</v>
      </c>
      <c r="AK60" s="21">
        <f t="shared" si="63"/>
        <v>-0.42765444823545123</v>
      </c>
      <c r="AL60" s="21">
        <f t="shared" si="63"/>
        <v>-1.2437071644788995</v>
      </c>
      <c r="AM60" s="21">
        <f t="shared" si="63"/>
        <v>-2.3628651753270566</v>
      </c>
      <c r="AN60" s="21">
        <f t="shared" si="63"/>
        <v>-2.6717994179049334</v>
      </c>
      <c r="AO60" s="21">
        <f t="shared" si="63"/>
        <v>-2.4852730827635741</v>
      </c>
      <c r="AP60" s="21">
        <f t="shared" si="63"/>
        <v>-1.9140361813931606</v>
      </c>
      <c r="AQ60" s="21">
        <f t="shared" si="63"/>
        <v>-1.4127466557007566</v>
      </c>
      <c r="AR60" s="21">
        <f t="shared" si="63"/>
        <v>-0.8764834421693477</v>
      </c>
      <c r="AS60" s="21">
        <f t="shared" si="63"/>
        <v>-0.65498341918898328</v>
      </c>
      <c r="AT60" s="21">
        <f t="shared" si="63"/>
        <v>-0.34604917661110646</v>
      </c>
      <c r="AU60" s="21">
        <f t="shared" si="63"/>
        <v>0.42337195584700182</v>
      </c>
      <c r="AV60" s="21">
        <f t="shared" si="63"/>
        <v>0.51080617544451412</v>
      </c>
      <c r="AW60" s="21">
        <f t="shared" si="63"/>
        <v>0.55160881125668648</v>
      </c>
      <c r="AX60" s="21">
        <f t="shared" si="63"/>
        <v>0.13192455718862744</v>
      </c>
      <c r="AY60" s="21">
        <f t="shared" si="63"/>
        <v>-5.4601777952732113E-2</v>
      </c>
      <c r="AZ60" s="21">
        <f t="shared" si="63"/>
        <v>-8.9575465791737044E-2</v>
      </c>
      <c r="BA60" s="21">
        <f t="shared" si="63"/>
        <v>-0.13037810160390945</v>
      </c>
      <c r="BB60" s="21">
        <f t="shared" si="63"/>
        <v>0.14941140110812989</v>
      </c>
      <c r="BC60" s="21">
        <f t="shared" si="63"/>
        <v>7.363507745695258E-2</v>
      </c>
      <c r="BD60" s="21">
        <f t="shared" si="63"/>
        <v>0.25433246462514469</v>
      </c>
      <c r="BE60" s="21">
        <f t="shared" si="63"/>
        <v>0.17272719300079986</v>
      </c>
      <c r="BF60" s="21">
        <f t="shared" si="63"/>
        <v>0.27181930854464709</v>
      </c>
      <c r="BG60" s="21">
        <f t="shared" si="63"/>
        <v>0.41171405990066678</v>
      </c>
      <c r="BH60" s="21">
        <f t="shared" si="63"/>
        <v>0.24267456867880971</v>
      </c>
      <c r="BI60" s="21">
        <f t="shared" si="63"/>
        <v>0.41754300787383425</v>
      </c>
      <c r="BJ60" s="21">
        <f t="shared" si="63"/>
        <v>-0.46845708404762365</v>
      </c>
      <c r="BK60" s="21">
        <f t="shared" si="63"/>
        <v>-0.58503604351097338</v>
      </c>
      <c r="BL60" s="21">
        <f t="shared" si="63"/>
        <v>-0.47428603202079112</v>
      </c>
      <c r="BM60" s="21">
        <f t="shared" si="63"/>
        <v>-0.66664131513531821</v>
      </c>
      <c r="BN60" s="21">
        <f t="shared" si="63"/>
        <v>0.17855614097396733</v>
      </c>
      <c r="BO60" s="21">
        <f t="shared" si="63"/>
        <v>0.20770088083980476</v>
      </c>
      <c r="BP60" s="21">
        <f t="shared" si="63"/>
        <v>0.34759563219582446</v>
      </c>
      <c r="BQ60" s="21">
        <f t="shared" si="63"/>
        <v>0.35342458016899192</v>
      </c>
      <c r="BR60" s="21">
        <f t="shared" si="63"/>
        <v>0.24850351665197717</v>
      </c>
      <c r="BS60" s="21">
        <f t="shared" si="63"/>
        <v>0.33593773624948953</v>
      </c>
      <c r="BT60" s="21">
        <f t="shared" si="63"/>
        <v>0.32427984030315449</v>
      </c>
      <c r="BU60" s="21">
        <f t="shared" si="63"/>
        <v>0.30679299638365209</v>
      </c>
      <c r="BV60" s="21">
        <f t="shared" si="63"/>
        <v>0.25433246462514469</v>
      </c>
      <c r="BW60" s="21">
        <f t="shared" si="63"/>
        <v>0.45834564368600672</v>
      </c>
      <c r="BX60" s="21">
        <f t="shared" si="63"/>
        <v>0.30096404841048452</v>
      </c>
      <c r="BY60" s="21">
        <f t="shared" si="63"/>
        <v>0.21352982881297228</v>
      </c>
      <c r="BZ60" s="21">
        <f t="shared" si="63"/>
        <v>0.48166143557867669</v>
      </c>
      <c r="CA60" s="21">
        <f>(CA18-$CC$18)/$CE$18</f>
        <v>0.1668982450276324</v>
      </c>
      <c r="CB60" s="21">
        <f>(CB18-$CC$18)/$CE$18</f>
        <v>0.31845089232998702</v>
      </c>
    </row>
    <row r="61" spans="2:80" x14ac:dyDescent="0.25">
      <c r="B61" s="38" t="s">
        <v>93</v>
      </c>
      <c r="C61" s="39">
        <f>AVERAGEIF(C47:C60,"&lt;&gt;0")</f>
        <v>-0.80601382270344724</v>
      </c>
      <c r="D61" s="39">
        <f t="shared" ref="D61:AD61" si="64">AVERAGEIF(D47:D60,"&lt;&gt;0")</f>
        <v>-0.73183581252521557</v>
      </c>
      <c r="E61" s="39">
        <f t="shared" si="64"/>
        <v>-0.75344184667486469</v>
      </c>
      <c r="F61" s="39">
        <f t="shared" si="64"/>
        <v>-0.50168604230921254</v>
      </c>
      <c r="G61" s="39">
        <f t="shared" si="64"/>
        <v>-0.97732410656176505</v>
      </c>
      <c r="H61" s="39">
        <f t="shared" si="64"/>
        <v>-0.67284594041944368</v>
      </c>
      <c r="I61" s="39">
        <f t="shared" si="64"/>
        <v>-0.3200259514766689</v>
      </c>
      <c r="J61" s="39">
        <f t="shared" si="64"/>
        <v>-0.22455943236389625</v>
      </c>
      <c r="K61" s="39">
        <f t="shared" si="64"/>
        <v>-0.30673998623048171</v>
      </c>
      <c r="L61" s="39">
        <f t="shared" si="64"/>
        <v>-0.22927850595736579</v>
      </c>
      <c r="M61" s="39">
        <f t="shared" si="64"/>
        <v>-5.6752316722108606E-2</v>
      </c>
      <c r="N61" s="39">
        <f t="shared" si="64"/>
        <v>8.8544519074225586E-2</v>
      </c>
      <c r="O61" s="39">
        <f t="shared" si="64"/>
        <v>-3.469256007196686E-2</v>
      </c>
      <c r="P61" s="39">
        <f t="shared" si="64"/>
        <v>-5.6644647834275919E-2</v>
      </c>
      <c r="Q61" s="39">
        <f t="shared" si="64"/>
        <v>7.3329060559595635E-2</v>
      </c>
      <c r="R61" s="39">
        <f t="shared" si="64"/>
        <v>0.23964862224707034</v>
      </c>
      <c r="S61" s="39">
        <f t="shared" si="64"/>
        <v>0.15435581410300006</v>
      </c>
      <c r="T61" s="39">
        <f t="shared" si="64"/>
        <v>0.35527557469205978</v>
      </c>
      <c r="U61" s="39">
        <f t="shared" si="64"/>
        <v>0.36441292222594246</v>
      </c>
      <c r="V61" s="39">
        <f t="shared" si="64"/>
        <v>0.38339584768706486</v>
      </c>
      <c r="W61" s="39">
        <f t="shared" si="64"/>
        <v>0.31947873685386319</v>
      </c>
      <c r="X61" s="39">
        <f t="shared" si="64"/>
        <v>0.40486963605410548</v>
      </c>
      <c r="Y61" s="39">
        <f t="shared" si="64"/>
        <v>0.672898725124502</v>
      </c>
      <c r="Z61" s="39">
        <f t="shared" si="64"/>
        <v>0.77144264553358388</v>
      </c>
      <c r="AA61" s="39">
        <f t="shared" si="64"/>
        <v>0.90982641885018445</v>
      </c>
      <c r="AB61" s="39">
        <f t="shared" si="64"/>
        <v>1.0215939946772505</v>
      </c>
      <c r="AC61" s="39">
        <f t="shared" si="64"/>
        <v>1.2834537708944633</v>
      </c>
      <c r="AD61" s="39">
        <f t="shared" si="64"/>
        <v>1.4606466575062809</v>
      </c>
      <c r="AE61" s="39">
        <f>AVERAGE(AE47:AE60)</f>
        <v>1.5214559487167847</v>
      </c>
      <c r="AF61" s="39">
        <f t="shared" ref="AF61:BZ61" si="65">AVERAGE(AF47:AF60)</f>
        <v>1.569229223938821</v>
      </c>
      <c r="AG61" s="39">
        <f t="shared" si="65"/>
        <v>1.5977791477358736</v>
      </c>
      <c r="AH61" s="39">
        <f t="shared" si="65"/>
        <v>1.3589685249673245</v>
      </c>
      <c r="AI61" s="39">
        <f t="shared" si="65"/>
        <v>1.0809642029068907</v>
      </c>
      <c r="AJ61" s="39">
        <f t="shared" si="65"/>
        <v>0.70244865859927808</v>
      </c>
      <c r="AK61" s="39">
        <f t="shared" si="65"/>
        <v>0.32346065179148875</v>
      </c>
      <c r="AL61" s="39">
        <f t="shared" si="65"/>
        <v>-0.32450232482981656</v>
      </c>
      <c r="AM61" s="39">
        <f t="shared" si="65"/>
        <v>-1.1295263135733036</v>
      </c>
      <c r="AN61" s="39">
        <f t="shared" si="65"/>
        <v>-1.6265009761739104</v>
      </c>
      <c r="AO61" s="39">
        <f t="shared" si="65"/>
        <v>-1.7881239235229216</v>
      </c>
      <c r="AP61" s="39">
        <f t="shared" si="65"/>
        <v>-1.8800557868431176</v>
      </c>
      <c r="AQ61" s="39">
        <f t="shared" si="65"/>
        <v>-1.705015025466313</v>
      </c>
      <c r="AR61" s="39">
        <f t="shared" si="65"/>
        <v>-1.3836908795259419</v>
      </c>
      <c r="AS61" s="39">
        <f t="shared" si="65"/>
        <v>-0.94782787515589839</v>
      </c>
      <c r="AT61" s="39">
        <f t="shared" si="65"/>
        <v>-0.83253424790231345</v>
      </c>
      <c r="AU61" s="39">
        <f t="shared" si="65"/>
        <v>-0.74231450953962008</v>
      </c>
      <c r="AV61" s="39">
        <f t="shared" si="65"/>
        <v>-0.60374135719986277</v>
      </c>
      <c r="AW61" s="39">
        <f t="shared" si="65"/>
        <v>-0.29305112628132501</v>
      </c>
      <c r="AX61" s="39">
        <f t="shared" si="65"/>
        <v>-0.40959945120526714</v>
      </c>
      <c r="AY61" s="39">
        <f t="shared" si="65"/>
        <v>-0.36415367485099581</v>
      </c>
      <c r="AZ61" s="39">
        <f t="shared" si="65"/>
        <v>-0.29595278072788794</v>
      </c>
      <c r="BA61" s="39">
        <f t="shared" si="65"/>
        <v>-0.17100437914498667</v>
      </c>
      <c r="BB61" s="39">
        <f t="shared" si="65"/>
        <v>-0.27110240011440206</v>
      </c>
      <c r="BC61" s="39">
        <f t="shared" si="65"/>
        <v>-0.11780822132450273</v>
      </c>
      <c r="BD61" s="39">
        <f t="shared" si="65"/>
        <v>-0.12935565158510598</v>
      </c>
      <c r="BE61" s="39">
        <f t="shared" si="65"/>
        <v>-2.0621287821619986E-2</v>
      </c>
      <c r="BF61" s="39">
        <f t="shared" si="65"/>
        <v>-9.8933384224569584E-2</v>
      </c>
      <c r="BG61" s="39">
        <f t="shared" si="65"/>
        <v>2.5002044927630473E-2</v>
      </c>
      <c r="BH61" s="39">
        <f t="shared" si="65"/>
        <v>1.8450971593130108E-2</v>
      </c>
      <c r="BI61" s="39">
        <f t="shared" si="65"/>
        <v>2.7569834427837659E-2</v>
      </c>
      <c r="BJ61" s="39">
        <f t="shared" si="65"/>
        <v>-9.6416215216123077E-2</v>
      </c>
      <c r="BK61" s="39">
        <f t="shared" si="65"/>
        <v>-0.12023450550538677</v>
      </c>
      <c r="BL61" s="39">
        <f t="shared" si="65"/>
        <v>-6.6095574115861866E-2</v>
      </c>
      <c r="BM61" s="39">
        <f t="shared" si="65"/>
        <v>-6.9827566439656458E-2</v>
      </c>
      <c r="BN61" s="39">
        <f t="shared" si="65"/>
        <v>-0.17442582294748124</v>
      </c>
      <c r="BO61" s="39">
        <f t="shared" si="65"/>
        <v>-0.17587965622757437</v>
      </c>
      <c r="BP61" s="39">
        <f t="shared" si="65"/>
        <v>-6.3072898977215658E-2</v>
      </c>
      <c r="BQ61" s="39">
        <f t="shared" si="65"/>
        <v>-6.1704208988517216E-2</v>
      </c>
      <c r="BR61" s="39">
        <f t="shared" si="65"/>
        <v>-1.1180219745486117E-2</v>
      </c>
      <c r="BS61" s="39">
        <f t="shared" si="65"/>
        <v>5.4007225461181065E-2</v>
      </c>
      <c r="BT61" s="39">
        <f t="shared" si="65"/>
        <v>0.25627227681634501</v>
      </c>
      <c r="BU61" s="39">
        <f t="shared" si="65"/>
        <v>0.3731504316332025</v>
      </c>
      <c r="BV61" s="39">
        <f t="shared" si="65"/>
        <v>0.29804669910146114</v>
      </c>
      <c r="BW61" s="39">
        <f t="shared" si="65"/>
        <v>0.432386464097753</v>
      </c>
      <c r="BX61" s="39">
        <f t="shared" si="65"/>
        <v>0.52931502118141582</v>
      </c>
      <c r="BY61" s="39">
        <f t="shared" si="65"/>
        <v>0.73062821841200321</v>
      </c>
      <c r="BZ61" s="39">
        <f t="shared" si="65"/>
        <v>0.58741767474299633</v>
      </c>
      <c r="CA61" s="39">
        <f>AVERAGEIF(CA47:CA60,"&lt;&gt;0")</f>
        <v>0.61956978552298225</v>
      </c>
      <c r="CB61" s="39">
        <f>AVERAGEIF(CB47:CB60,"&lt;&gt;0")</f>
        <v>0.71982523244057461</v>
      </c>
    </row>
    <row r="62" spans="2:80" x14ac:dyDescent="0.25">
      <c r="AP62" s="9" t="s">
        <v>1</v>
      </c>
    </row>
    <row r="63" spans="2:80" x14ac:dyDescent="0.25"/>
    <row r="64" spans="2:80" x14ac:dyDescent="0.25"/>
    <row r="65" spans="42:46" hidden="1" x14ac:dyDescent="0.25"/>
    <row r="66" spans="42:46" hidden="1" x14ac:dyDescent="0.25"/>
    <row r="67" spans="42:46" hidden="1" x14ac:dyDescent="0.25"/>
    <row r="68" spans="42:46" hidden="1" x14ac:dyDescent="0.25"/>
    <row r="69" spans="42:46" hidden="1" x14ac:dyDescent="0.25">
      <c r="AT69" s="40"/>
    </row>
    <row r="70" spans="42:46" hidden="1" x14ac:dyDescent="0.25"/>
    <row r="71" spans="42:46" hidden="1" x14ac:dyDescent="0.25"/>
    <row r="72" spans="42:46" hidden="1" x14ac:dyDescent="0.25"/>
    <row r="73" spans="42:46" hidden="1" x14ac:dyDescent="0.25"/>
    <row r="74" spans="42:46" hidden="1" x14ac:dyDescent="0.25"/>
    <row r="75" spans="42:46" hidden="1" x14ac:dyDescent="0.25">
      <c r="AP75" s="41"/>
    </row>
    <row r="76" spans="42:46" hidden="1" x14ac:dyDescent="0.25"/>
    <row r="77" spans="42:46" hidden="1" x14ac:dyDescent="0.25">
      <c r="AP77" s="41"/>
    </row>
    <row r="78" spans="42:46" hidden="1" x14ac:dyDescent="0.25"/>
    <row r="79" spans="42:46" hidden="1" x14ac:dyDescent="0.25">
      <c r="AP79" s="42"/>
    </row>
    <row r="80" spans="42:46" hidden="1" x14ac:dyDescent="0.25"/>
    <row r="81" spans="2:55" hidden="1" x14ac:dyDescent="0.25"/>
    <row r="82" spans="2:55" hidden="1" x14ac:dyDescent="0.25">
      <c r="AP82" s="9" t="s">
        <v>1</v>
      </c>
    </row>
    <row r="83" spans="2:55" hidden="1" x14ac:dyDescent="0.25"/>
    <row r="84" spans="2:55" hidden="1" x14ac:dyDescent="0.25"/>
    <row r="85" spans="2:55" hidden="1" x14ac:dyDescent="0.25"/>
    <row r="86" spans="2:55" hidden="1" x14ac:dyDescent="0.25"/>
    <row r="87" spans="2:55" hidden="1" x14ac:dyDescent="0.25"/>
    <row r="88" spans="2:55" hidden="1" x14ac:dyDescent="0.25"/>
    <row r="89" spans="2:55" hidden="1" x14ac:dyDescent="0.25"/>
    <row r="90" spans="2:55" hidden="1" x14ac:dyDescent="0.25"/>
    <row r="91" spans="2:55" hidden="1" x14ac:dyDescent="0.2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</row>
    <row r="92" spans="2:55" hidden="1" x14ac:dyDescent="0.2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</row>
    <row r="93" spans="2:55" hidden="1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</row>
    <row r="94" spans="2:55" hidden="1" x14ac:dyDescent="0.2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43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36"/>
      <c r="AR94" s="36"/>
    </row>
    <row r="95" spans="2:55" hidden="1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36"/>
      <c r="AR95" s="36"/>
    </row>
    <row r="96" spans="2:55" hidden="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36"/>
      <c r="AR96" s="36"/>
      <c r="AS96" s="24"/>
      <c r="AT96" s="21"/>
      <c r="AU96" s="21"/>
      <c r="AV96" s="21"/>
      <c r="AW96" s="21"/>
      <c r="AX96" s="21"/>
      <c r="AY96" s="21"/>
      <c r="AZ96" s="21"/>
      <c r="BA96" s="21"/>
      <c r="BB96" s="21"/>
      <c r="BC96" s="21"/>
    </row>
    <row r="97" spans="2:44" hidden="1" x14ac:dyDescent="0.2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44"/>
      <c r="AG97" s="44"/>
      <c r="AH97" s="44"/>
      <c r="AI97" s="44"/>
      <c r="AJ97" s="37"/>
      <c r="AK97" s="44"/>
      <c r="AL97" s="44"/>
      <c r="AM97" s="44"/>
      <c r="AN97" s="44"/>
      <c r="AO97" s="44"/>
      <c r="AP97" s="44"/>
      <c r="AQ97" s="36"/>
      <c r="AR97" s="36"/>
    </row>
    <row r="98" spans="2:44" hidden="1" x14ac:dyDescent="0.25">
      <c r="B98" s="4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8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</row>
    <row r="99" spans="2:44" hidden="1" x14ac:dyDescent="0.2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49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</row>
    <row r="100" spans="2:44" hidden="1" x14ac:dyDescent="0.25"/>
    <row r="101" spans="2:44" hidden="1" x14ac:dyDescent="0.25"/>
    <row r="102" spans="2:44" hidden="1" x14ac:dyDescent="0.25"/>
    <row r="103" spans="2:44" hidden="1" x14ac:dyDescent="0.25"/>
    <row r="104" spans="2:44" hidden="1" x14ac:dyDescent="0.25"/>
    <row r="105" spans="2:44" hidden="1" x14ac:dyDescent="0.25"/>
    <row r="106" spans="2:44" hidden="1" x14ac:dyDescent="0.25"/>
    <row r="107" spans="2:44" hidden="1" x14ac:dyDescent="0.25"/>
    <row r="108" spans="2:44" hidden="1" x14ac:dyDescent="0.25">
      <c r="AE108" s="24"/>
      <c r="AF108" s="24"/>
    </row>
    <row r="109" spans="2:44" hidden="1" x14ac:dyDescent="0.25">
      <c r="AE109" s="21"/>
    </row>
    <row r="110" spans="2:44" hidden="1" x14ac:dyDescent="0.25">
      <c r="AE110" s="21"/>
      <c r="AF110" s="21"/>
    </row>
    <row r="111" spans="2:44" hidden="1" x14ac:dyDescent="0.25">
      <c r="AE111" s="21"/>
      <c r="AF111" s="21"/>
    </row>
    <row r="112" spans="2:44" hidden="1" x14ac:dyDescent="0.25">
      <c r="AE112" s="21"/>
      <c r="AF112" s="21"/>
    </row>
    <row r="113" spans="31:32" hidden="1" x14ac:dyDescent="0.25">
      <c r="AE113" s="21"/>
      <c r="AF113" s="21"/>
    </row>
    <row r="114" spans="31:32" hidden="1" x14ac:dyDescent="0.25">
      <c r="AE114" s="21"/>
      <c r="AF114" s="21"/>
    </row>
    <row r="115" spans="31:32" hidden="1" x14ac:dyDescent="0.25">
      <c r="AE115" s="21"/>
      <c r="AF115" s="21"/>
    </row>
    <row r="116" spans="31:32" hidden="1" x14ac:dyDescent="0.25">
      <c r="AE116" s="21"/>
      <c r="AF116" s="21"/>
    </row>
    <row r="117" spans="31:32" hidden="1" x14ac:dyDescent="0.25">
      <c r="AE117" s="21"/>
      <c r="AF117" s="21"/>
    </row>
    <row r="118" spans="31:32" hidden="1" x14ac:dyDescent="0.25">
      <c r="AE118" s="21"/>
      <c r="AF118" s="21"/>
    </row>
  </sheetData>
  <mergeCells count="20">
    <mergeCell ref="AY45:BB45"/>
    <mergeCell ref="AE45:AH45"/>
    <mergeCell ref="AI45:AL45"/>
    <mergeCell ref="AM45:AP45"/>
    <mergeCell ref="AQ45:AT45"/>
    <mergeCell ref="AU45:AX45"/>
    <mergeCell ref="W45:Z45"/>
    <mergeCell ref="AA45:AD45"/>
    <mergeCell ref="C45:F45"/>
    <mergeCell ref="G45:J45"/>
    <mergeCell ref="K45:N45"/>
    <mergeCell ref="O45:R45"/>
    <mergeCell ref="S45:V45"/>
    <mergeCell ref="BC45:BF45"/>
    <mergeCell ref="BG45:BJ45"/>
    <mergeCell ref="BK45:BN45"/>
    <mergeCell ref="BO45:BR45"/>
    <mergeCell ref="CA45:CD45"/>
    <mergeCell ref="BW45:BZ45"/>
    <mergeCell ref="BS45:BV45"/>
  </mergeCells>
  <conditionalFormatting sqref="AE61">
    <cfRule type="colorScale" priority="2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9:CB59 C59"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9:CB59 C59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7:CB47 C47"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7:CB47 C47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8:CB48 C48"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8:CB48 C48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0:CB50 W50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0:CB50 W50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1:CB51 C51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1:CB51 C51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2:CB52 G52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2:CB52 G52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3 S53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3 S53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4:CB54 S54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4:CB54 S54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 CA55:CB56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 CA55:CB56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 CA61:CB61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 CA61:CB61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61"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7:CB57 C57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7:CB57 C57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8:CB58 C58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8:CB58 C58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60:CB60 AE60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60:CB60 AE60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D19"/>
  <sheetViews>
    <sheetView showGridLines="0" tabSelected="1" zoomScaleNormal="100" workbookViewId="0"/>
  </sheetViews>
  <sheetFormatPr defaultColWidth="9.140625" defaultRowHeight="12.75" zeroHeight="1" x14ac:dyDescent="0.2"/>
  <cols>
    <col min="1" max="1" width="28.7109375" style="51" customWidth="1"/>
    <col min="2" max="2" width="26.85546875" style="51" customWidth="1"/>
    <col min="3" max="79" width="2.28515625" style="51" customWidth="1"/>
    <col min="80" max="80" width="2.42578125" style="51" customWidth="1"/>
    <col min="81" max="16379" width="9.140625" style="51"/>
    <col min="16380" max="16380" width="2.140625" style="51" customWidth="1"/>
    <col min="16381" max="16381" width="4.42578125" style="51" customWidth="1"/>
    <col min="16382" max="16382" width="1.28515625" style="51" customWidth="1"/>
    <col min="16383" max="16383" width="3.5703125" style="51" customWidth="1"/>
    <col min="16384" max="16384" width="6.42578125" style="51" customWidth="1"/>
  </cols>
  <sheetData>
    <row r="1" spans="1:82" x14ac:dyDescent="0.2">
      <c r="A1" s="60" t="s">
        <v>183</v>
      </c>
      <c r="Q1" s="60" t="s">
        <v>184</v>
      </c>
    </row>
    <row r="2" spans="1:82" x14ac:dyDescent="0.2">
      <c r="C2" s="85">
        <v>2000</v>
      </c>
      <c r="D2" s="85"/>
      <c r="E2" s="85"/>
      <c r="F2" s="85"/>
      <c r="G2" s="85">
        <v>2001</v>
      </c>
      <c r="H2" s="85"/>
      <c r="I2" s="85"/>
      <c r="J2" s="85"/>
      <c r="K2" s="85">
        <v>2002</v>
      </c>
      <c r="L2" s="85"/>
      <c r="M2" s="85"/>
      <c r="N2" s="85"/>
      <c r="O2" s="85">
        <v>2003</v>
      </c>
      <c r="P2" s="85"/>
      <c r="Q2" s="85"/>
      <c r="R2" s="85"/>
      <c r="S2" s="85">
        <v>2004</v>
      </c>
      <c r="T2" s="85"/>
      <c r="U2" s="85"/>
      <c r="V2" s="85"/>
      <c r="W2" s="85">
        <v>2005</v>
      </c>
      <c r="X2" s="85"/>
      <c r="Y2" s="85"/>
      <c r="Z2" s="85"/>
      <c r="AA2" s="85">
        <v>2006</v>
      </c>
      <c r="AB2" s="85"/>
      <c r="AC2" s="85"/>
      <c r="AD2" s="85"/>
      <c r="AE2" s="85">
        <v>2007</v>
      </c>
      <c r="AF2" s="85"/>
      <c r="AG2" s="85"/>
      <c r="AH2" s="85"/>
      <c r="AI2" s="85">
        <v>2008</v>
      </c>
      <c r="AJ2" s="85"/>
      <c r="AK2" s="85"/>
      <c r="AL2" s="85"/>
      <c r="AM2" s="85">
        <v>2009</v>
      </c>
      <c r="AN2" s="85"/>
      <c r="AO2" s="85"/>
      <c r="AP2" s="85"/>
      <c r="AQ2" s="85">
        <v>2010</v>
      </c>
      <c r="AR2" s="85"/>
      <c r="AS2" s="85"/>
      <c r="AT2" s="85"/>
      <c r="AU2" s="85">
        <v>2011</v>
      </c>
      <c r="AV2" s="85"/>
      <c r="AW2" s="85"/>
      <c r="AX2" s="85"/>
      <c r="AY2" s="85">
        <v>2012</v>
      </c>
      <c r="AZ2" s="85"/>
      <c r="BA2" s="85"/>
      <c r="BB2" s="85"/>
      <c r="BC2" s="85">
        <v>2013</v>
      </c>
      <c r="BD2" s="85"/>
      <c r="BE2" s="85"/>
      <c r="BF2" s="85"/>
      <c r="BG2" s="85">
        <v>2014</v>
      </c>
      <c r="BH2" s="85"/>
      <c r="BI2" s="85"/>
      <c r="BJ2" s="85"/>
      <c r="BK2" s="85">
        <v>2015</v>
      </c>
      <c r="BL2" s="85"/>
      <c r="BM2" s="85"/>
      <c r="BN2" s="85"/>
      <c r="BO2" s="85">
        <v>2016</v>
      </c>
      <c r="BP2" s="85"/>
      <c r="BQ2" s="85"/>
      <c r="BR2" s="85"/>
      <c r="BS2" s="85">
        <v>2017</v>
      </c>
      <c r="BT2" s="85"/>
      <c r="BU2" s="85"/>
      <c r="BV2" s="85"/>
      <c r="BW2" s="85">
        <v>2018</v>
      </c>
      <c r="BX2" s="85"/>
      <c r="BY2" s="85"/>
      <c r="BZ2" s="85"/>
      <c r="CA2" s="85">
        <v>2019</v>
      </c>
      <c r="CB2" s="85"/>
      <c r="CC2" s="85"/>
      <c r="CD2" s="85"/>
    </row>
    <row r="3" spans="1:82" x14ac:dyDescent="0.2">
      <c r="C3" s="54" t="s">
        <v>3</v>
      </c>
      <c r="D3" s="54" t="s">
        <v>4</v>
      </c>
      <c r="E3" s="54" t="s">
        <v>2</v>
      </c>
      <c r="F3" s="54" t="s">
        <v>5</v>
      </c>
      <c r="G3" s="54" t="s">
        <v>3</v>
      </c>
      <c r="H3" s="54" t="s">
        <v>4</v>
      </c>
      <c r="I3" s="54" t="s">
        <v>2</v>
      </c>
      <c r="J3" s="54" t="s">
        <v>5</v>
      </c>
      <c r="K3" s="54" t="s">
        <v>3</v>
      </c>
      <c r="L3" s="54" t="s">
        <v>4</v>
      </c>
      <c r="M3" s="54" t="s">
        <v>2</v>
      </c>
      <c r="N3" s="54" t="s">
        <v>5</v>
      </c>
      <c r="O3" s="54" t="s">
        <v>3</v>
      </c>
      <c r="P3" s="54" t="s">
        <v>4</v>
      </c>
      <c r="Q3" s="54" t="s">
        <v>2</v>
      </c>
      <c r="R3" s="54" t="s">
        <v>5</v>
      </c>
      <c r="S3" s="54" t="s">
        <v>3</v>
      </c>
      <c r="T3" s="54" t="s">
        <v>4</v>
      </c>
      <c r="U3" s="54" t="s">
        <v>2</v>
      </c>
      <c r="V3" s="54" t="s">
        <v>5</v>
      </c>
      <c r="W3" s="54" t="s">
        <v>3</v>
      </c>
      <c r="X3" s="54" t="s">
        <v>4</v>
      </c>
      <c r="Y3" s="54" t="s">
        <v>2</v>
      </c>
      <c r="Z3" s="54" t="s">
        <v>5</v>
      </c>
      <c r="AA3" s="54" t="s">
        <v>3</v>
      </c>
      <c r="AB3" s="54" t="s">
        <v>4</v>
      </c>
      <c r="AC3" s="54" t="s">
        <v>2</v>
      </c>
      <c r="AD3" s="54" t="s">
        <v>5</v>
      </c>
      <c r="AE3" s="54" t="s">
        <v>3</v>
      </c>
      <c r="AF3" s="54" t="s">
        <v>4</v>
      </c>
      <c r="AG3" s="54" t="s">
        <v>2</v>
      </c>
      <c r="AH3" s="54" t="s">
        <v>5</v>
      </c>
      <c r="AI3" s="54" t="s">
        <v>3</v>
      </c>
      <c r="AJ3" s="54" t="s">
        <v>4</v>
      </c>
      <c r="AK3" s="54" t="s">
        <v>2</v>
      </c>
      <c r="AL3" s="54" t="s">
        <v>5</v>
      </c>
      <c r="AM3" s="54" t="s">
        <v>3</v>
      </c>
      <c r="AN3" s="54" t="s">
        <v>4</v>
      </c>
      <c r="AO3" s="54" t="s">
        <v>2</v>
      </c>
      <c r="AP3" s="54" t="s">
        <v>5</v>
      </c>
      <c r="AQ3" s="54" t="s">
        <v>3</v>
      </c>
      <c r="AR3" s="54" t="s">
        <v>4</v>
      </c>
      <c r="AS3" s="54" t="s">
        <v>2</v>
      </c>
      <c r="AT3" s="54" t="s">
        <v>5</v>
      </c>
      <c r="AU3" s="54" t="s">
        <v>3</v>
      </c>
      <c r="AV3" s="54" t="s">
        <v>4</v>
      </c>
      <c r="AW3" s="54" t="s">
        <v>2</v>
      </c>
      <c r="AX3" s="54" t="s">
        <v>5</v>
      </c>
      <c r="AY3" s="54" t="s">
        <v>3</v>
      </c>
      <c r="AZ3" s="54" t="s">
        <v>4</v>
      </c>
      <c r="BA3" s="54" t="s">
        <v>2</v>
      </c>
      <c r="BB3" s="54" t="s">
        <v>5</v>
      </c>
      <c r="BC3" s="54" t="s">
        <v>3</v>
      </c>
      <c r="BD3" s="54" t="s">
        <v>4</v>
      </c>
      <c r="BE3" s="54" t="s">
        <v>2</v>
      </c>
      <c r="BF3" s="54" t="s">
        <v>5</v>
      </c>
      <c r="BG3" s="54" t="s">
        <v>3</v>
      </c>
      <c r="BH3" s="54" t="s">
        <v>4</v>
      </c>
      <c r="BI3" s="54" t="s">
        <v>2</v>
      </c>
      <c r="BJ3" s="54" t="s">
        <v>5</v>
      </c>
      <c r="BK3" s="54" t="s">
        <v>3</v>
      </c>
      <c r="BL3" s="54" t="s">
        <v>4</v>
      </c>
      <c r="BM3" s="54" t="s">
        <v>2</v>
      </c>
      <c r="BN3" s="54" t="s">
        <v>5</v>
      </c>
      <c r="BO3" s="54" t="s">
        <v>3</v>
      </c>
      <c r="BP3" s="54" t="s">
        <v>4</v>
      </c>
      <c r="BQ3" s="54" t="s">
        <v>2</v>
      </c>
      <c r="BR3" s="54" t="s">
        <v>5</v>
      </c>
      <c r="BS3" s="54" t="s">
        <v>3</v>
      </c>
      <c r="BT3" s="54" t="s">
        <v>4</v>
      </c>
      <c r="BU3" s="54" t="s">
        <v>2</v>
      </c>
      <c r="BV3" s="54" t="s">
        <v>5</v>
      </c>
      <c r="BW3" s="54" t="s">
        <v>3</v>
      </c>
      <c r="BX3" s="54" t="s">
        <v>4</v>
      </c>
      <c r="BY3" s="54" t="s">
        <v>2</v>
      </c>
      <c r="BZ3" s="54" t="s">
        <v>5</v>
      </c>
      <c r="CA3" s="54" t="s">
        <v>3</v>
      </c>
      <c r="CB3" s="51" t="s">
        <v>4</v>
      </c>
    </row>
    <row r="4" spans="1:82" x14ac:dyDescent="0.2">
      <c r="A4" s="64" t="s">
        <v>122</v>
      </c>
      <c r="B4" s="51" t="s">
        <v>11</v>
      </c>
      <c r="C4" s="55">
        <v>-0.25981184349563652</v>
      </c>
      <c r="D4" s="55">
        <v>-0.37361991326894173</v>
      </c>
      <c r="E4" s="55">
        <v>-0.40776233420093461</v>
      </c>
      <c r="F4" s="55">
        <v>-0.37361991326894173</v>
      </c>
      <c r="G4" s="55">
        <v>-0.48742798304224699</v>
      </c>
      <c r="H4" s="55">
        <v>-0.52157040397423982</v>
      </c>
      <c r="I4" s="55">
        <v>-0.12324215976767151</v>
      </c>
      <c r="J4" s="55">
        <v>-0.16876538767699265</v>
      </c>
      <c r="K4" s="55">
        <v>-8.9099738835678649E-2</v>
      </c>
      <c r="L4" s="55">
        <v>4.7469944892286342E-2</v>
      </c>
      <c r="M4" s="55">
        <v>-0.24843103651830664</v>
      </c>
      <c r="N4" s="55">
        <v>5.8850751869617836E-2</v>
      </c>
      <c r="O4" s="55">
        <v>8.1612365824279207E-2</v>
      </c>
      <c r="P4" s="55">
        <v>0.32060931234821954</v>
      </c>
      <c r="Q4" s="55">
        <v>0.34337092630288091</v>
      </c>
      <c r="R4" s="55">
        <v>0.24094366350690558</v>
      </c>
      <c r="S4" s="55">
        <v>9.2993172801609084E-2</v>
      </c>
      <c r="T4" s="55">
        <v>-8.9099738835678649E-2</v>
      </c>
      <c r="U4" s="55">
        <v>-0.12324215976767151</v>
      </c>
      <c r="V4" s="55">
        <v>0.29784769839355818</v>
      </c>
      <c r="W4" s="55">
        <v>0.75307997748677913</v>
      </c>
      <c r="X4" s="55">
        <v>0.71893755655478786</v>
      </c>
      <c r="Y4" s="55">
        <v>0.94655369610139839</v>
      </c>
      <c r="Z4" s="55">
        <v>0.87826885423741585</v>
      </c>
      <c r="AA4" s="55">
        <v>1.1400274147160177</v>
      </c>
      <c r="AB4" s="55">
        <v>1.4017859751946193</v>
      </c>
      <c r="AC4" s="55">
        <v>1.5155940449679246</v>
      </c>
      <c r="AD4" s="55">
        <v>2.1301576217437734</v>
      </c>
      <c r="AE4" s="55">
        <v>2.5398666729276718</v>
      </c>
      <c r="AF4" s="55">
        <v>2.642293935723647</v>
      </c>
      <c r="AG4" s="55">
        <v>2.6991979706102995</v>
      </c>
      <c r="AH4" s="55">
        <v>2.3463929543130542</v>
      </c>
      <c r="AI4" s="55">
        <v>2.152919235698433</v>
      </c>
      <c r="AJ4" s="55">
        <v>1.663544535673221</v>
      </c>
      <c r="AK4" s="55">
        <v>1.2879779054213141</v>
      </c>
      <c r="AL4" s="55">
        <v>0.33199011932554945</v>
      </c>
      <c r="AM4" s="55">
        <v>-0.62399766677021362</v>
      </c>
      <c r="AN4" s="55">
        <v>-1.1247531737727572</v>
      </c>
      <c r="AO4" s="55">
        <v>-1.7734591714805974</v>
      </c>
      <c r="AP4" s="55">
        <v>-2.4221651691884358</v>
      </c>
      <c r="AQ4" s="55">
        <v>-1.9783136970725466</v>
      </c>
      <c r="AR4" s="55">
        <v>-1.762078364503266</v>
      </c>
      <c r="AS4" s="55">
        <v>-1.2499420505233925</v>
      </c>
      <c r="AT4" s="55">
        <v>-0.65814008770220489</v>
      </c>
      <c r="AU4" s="55">
        <v>-0.55571282490623108</v>
      </c>
      <c r="AV4" s="55">
        <v>-0.54433201792889963</v>
      </c>
      <c r="AW4" s="55">
        <v>-0.55571282490623108</v>
      </c>
      <c r="AX4" s="55">
        <v>-0.53295121095156972</v>
      </c>
      <c r="AY4" s="55">
        <v>-0.63537847374754508</v>
      </c>
      <c r="AZ4" s="55">
        <v>-0.61261685979288372</v>
      </c>
      <c r="BA4" s="55">
        <v>-0.64675928072487499</v>
      </c>
      <c r="BB4" s="55">
        <v>-0.58985524583822235</v>
      </c>
      <c r="BC4" s="55">
        <v>-0.61261685979288372</v>
      </c>
      <c r="BD4" s="55">
        <v>-0.52157040397423982</v>
      </c>
      <c r="BE4" s="55">
        <v>-0.46466636908758724</v>
      </c>
      <c r="BF4" s="55">
        <v>-0.49880879001957845</v>
      </c>
      <c r="BG4" s="55">
        <v>-0.20290780860898389</v>
      </c>
      <c r="BH4" s="55">
        <v>-0.30533507140495925</v>
      </c>
      <c r="BI4" s="55">
        <v>-0.24843103651830664</v>
      </c>
      <c r="BJ4" s="55">
        <v>-0.2939542644276294</v>
      </c>
      <c r="BK4" s="55">
        <v>-0.33947749233695051</v>
      </c>
      <c r="BL4" s="55">
        <v>-0.31671587838228915</v>
      </c>
      <c r="BM4" s="55">
        <v>-0.21428861558631537</v>
      </c>
      <c r="BN4" s="55">
        <v>-0.20290780860898389</v>
      </c>
      <c r="BO4" s="55">
        <v>-0.45328556211025572</v>
      </c>
      <c r="BP4" s="55">
        <v>-0.46466636908758724</v>
      </c>
      <c r="BQ4" s="55">
        <v>-0.61261685979288372</v>
      </c>
      <c r="BR4" s="55">
        <v>-0.37361991326894173</v>
      </c>
      <c r="BS4" s="55">
        <v>-0.24843103651830664</v>
      </c>
      <c r="BT4" s="55">
        <v>-6.6338124881018895E-2</v>
      </c>
      <c r="BU4" s="55">
        <v>-0.10048054581301015</v>
      </c>
      <c r="BV4" s="55">
        <v>-0.19152700163165401</v>
      </c>
      <c r="BW4" s="55">
        <v>-5.4957317903687401E-2</v>
      </c>
      <c r="BX4" s="55">
        <v>-8.9099738835678649E-2</v>
      </c>
      <c r="BY4" s="55">
        <v>-0.12324215976767151</v>
      </c>
      <c r="BZ4" s="55">
        <v>-0.10048054581301015</v>
      </c>
      <c r="CA4" s="55">
        <v>-0.15637246908528418</v>
      </c>
      <c r="CB4" s="77">
        <v>-0.15739787331217125</v>
      </c>
    </row>
    <row r="5" spans="1:82" x14ac:dyDescent="0.2">
      <c r="A5" s="64" t="s">
        <v>123</v>
      </c>
      <c r="B5" s="51" t="s">
        <v>12</v>
      </c>
      <c r="C5" s="55">
        <v>-0.71520121176854146</v>
      </c>
      <c r="D5" s="55">
        <v>-0.74205659323811113</v>
      </c>
      <c r="E5" s="55">
        <v>-0.74205659323811113</v>
      </c>
      <c r="F5" s="55">
        <v>-0.74205659323811113</v>
      </c>
      <c r="G5" s="55">
        <v>-0.58092430442069287</v>
      </c>
      <c r="H5" s="55">
        <v>-0.39293663413370439</v>
      </c>
      <c r="I5" s="55">
        <v>-0.39293663413370439</v>
      </c>
      <c r="J5" s="55">
        <v>-0.58092430442069287</v>
      </c>
      <c r="K5" s="55">
        <v>-0.25865972678585575</v>
      </c>
      <c r="L5" s="55">
        <v>-0.52721354148155308</v>
      </c>
      <c r="M5" s="55">
        <v>3.6749469379411211E-2</v>
      </c>
      <c r="N5" s="55">
        <v>-0.17809358237714684</v>
      </c>
      <c r="O5" s="55">
        <v>9.0460232318550479E-2</v>
      </c>
      <c r="P5" s="55">
        <v>-4.3816675029298181E-2</v>
      </c>
      <c r="Q5" s="55">
        <v>-0.20494896384671649</v>
      </c>
      <c r="R5" s="55">
        <v>0.14417099525769023</v>
      </c>
      <c r="S5" s="55">
        <v>-4.3816675029298181E-2</v>
      </c>
      <c r="T5" s="55">
        <v>6.3604850848980848E-2</v>
      </c>
      <c r="U5" s="55">
        <v>-4.3816675029298181E-2</v>
      </c>
      <c r="V5" s="55">
        <v>-9.752743796843745E-2</v>
      </c>
      <c r="W5" s="55">
        <v>0.17102637672725987</v>
      </c>
      <c r="X5" s="55">
        <v>0.41272480995338756</v>
      </c>
      <c r="Y5" s="55">
        <v>0.43958019142295718</v>
      </c>
      <c r="Z5" s="55">
        <v>0.73498938758822419</v>
      </c>
      <c r="AA5" s="55">
        <v>0.94983243934478223</v>
      </c>
      <c r="AB5" s="55">
        <v>1.2720970169796189</v>
      </c>
      <c r="AC5" s="55">
        <v>1.4063739243274676</v>
      </c>
      <c r="AD5" s="55">
        <v>1.3526631613883282</v>
      </c>
      <c r="AE5" s="55">
        <v>1.3258077799187582</v>
      </c>
      <c r="AF5" s="55">
        <v>1.4869400687361769</v>
      </c>
      <c r="AG5" s="55">
        <v>1.540650831675316</v>
      </c>
      <c r="AH5" s="55">
        <v>1.6480723575535952</v>
      </c>
      <c r="AI5" s="55">
        <v>1.4332293057970373</v>
      </c>
      <c r="AJ5" s="55">
        <v>1.3795185428578978</v>
      </c>
      <c r="AK5" s="55">
        <v>1.057253965223061</v>
      </c>
      <c r="AL5" s="55">
        <v>0.30530328407510854</v>
      </c>
      <c r="AM5" s="55">
        <v>-0.52721354148155308</v>
      </c>
      <c r="AN5" s="55">
        <v>-1.4671518929164942</v>
      </c>
      <c r="AO5" s="55">
        <v>-2.0848256667165974</v>
      </c>
      <c r="AP5" s="55">
        <v>-2.3265240999427252</v>
      </c>
      <c r="AQ5" s="55">
        <v>-2.3533794814122944</v>
      </c>
      <c r="AR5" s="55">
        <v>-2.3265240999427252</v>
      </c>
      <c r="AS5" s="55">
        <v>-2.0042595223078887</v>
      </c>
      <c r="AT5" s="55">
        <v>-1.7357057076121916</v>
      </c>
      <c r="AU5" s="55">
        <v>-1.4134411299773539</v>
      </c>
      <c r="AV5" s="55">
        <v>-1.4402965114469242</v>
      </c>
      <c r="AW5" s="55">
        <v>-1.0374657894033781</v>
      </c>
      <c r="AX5" s="55">
        <v>-0.98375502646423885</v>
      </c>
      <c r="AY5" s="55">
        <v>-1.0911765523425174</v>
      </c>
      <c r="AZ5" s="55">
        <v>-1.2254534596903661</v>
      </c>
      <c r="BA5" s="55">
        <v>-0.63463506735983211</v>
      </c>
      <c r="BB5" s="55">
        <v>-0.68834583029897134</v>
      </c>
      <c r="BC5" s="55">
        <v>-0.2318043453162861</v>
      </c>
      <c r="BD5" s="55">
        <v>6.3604850848980848E-2</v>
      </c>
      <c r="BE5" s="55">
        <v>-7.0672056498867819E-2</v>
      </c>
      <c r="BF5" s="55">
        <v>3.6749469379411211E-2</v>
      </c>
      <c r="BG5" s="55">
        <v>6.3604850848980848E-2</v>
      </c>
      <c r="BH5" s="55">
        <v>0.25159252113596925</v>
      </c>
      <c r="BI5" s="55">
        <v>0.22473713966639913</v>
      </c>
      <c r="BJ5" s="55">
        <v>0.33215866554467816</v>
      </c>
      <c r="BK5" s="55">
        <v>0.49329095436209647</v>
      </c>
      <c r="BL5" s="55">
        <v>0.49329095436209647</v>
      </c>
      <c r="BM5" s="55">
        <v>0.46643557289252685</v>
      </c>
      <c r="BN5" s="55">
        <v>0.43958019142295718</v>
      </c>
      <c r="BO5" s="55">
        <v>0.46643557289252685</v>
      </c>
      <c r="BP5" s="55">
        <v>0.54700171730123626</v>
      </c>
      <c r="BQ5" s="55">
        <v>0.49329095436209647</v>
      </c>
      <c r="BR5" s="55">
        <v>0.60071248024037549</v>
      </c>
      <c r="BS5" s="55">
        <v>0.70813400611865451</v>
      </c>
      <c r="BT5" s="55">
        <v>0.73498938758822419</v>
      </c>
      <c r="BU5" s="55">
        <v>0.78870015052736386</v>
      </c>
      <c r="BV5" s="55">
        <v>0.92297705787521256</v>
      </c>
      <c r="BW5" s="55">
        <v>1.0303985837534912</v>
      </c>
      <c r="BX5" s="55">
        <v>1.057253965223061</v>
      </c>
      <c r="BY5" s="55">
        <v>1.2183862540404795</v>
      </c>
      <c r="BZ5" s="55">
        <v>1.2452416355100491</v>
      </c>
      <c r="CA5" s="55">
        <v>1.3437571846050702</v>
      </c>
      <c r="CB5" s="78">
        <v>1.4069824889599736</v>
      </c>
    </row>
    <row r="6" spans="1:82" x14ac:dyDescent="0.2">
      <c r="A6" s="64" t="s">
        <v>124</v>
      </c>
      <c r="B6" s="51" t="s">
        <v>13</v>
      </c>
      <c r="C6" s="55">
        <v>-1.4351355024569503</v>
      </c>
      <c r="D6" s="55">
        <v>-1.4351355024569503</v>
      </c>
      <c r="E6" s="55">
        <v>-1.4351355024569503</v>
      </c>
      <c r="F6" s="55">
        <v>-1.4351355024569503</v>
      </c>
      <c r="G6" s="55">
        <v>-1.266146549976406</v>
      </c>
      <c r="H6" s="55">
        <v>-1.266146549976406</v>
      </c>
      <c r="I6" s="55">
        <v>-1.2178639921248231</v>
      </c>
      <c r="J6" s="55">
        <v>-1.2178639921248231</v>
      </c>
      <c r="K6" s="55">
        <v>-1.2902878289021982</v>
      </c>
      <c r="L6" s="55">
        <v>-0.90402736608952661</v>
      </c>
      <c r="M6" s="55">
        <v>-0.54190818220264714</v>
      </c>
      <c r="N6" s="55">
        <v>-0.63847329790581464</v>
      </c>
      <c r="O6" s="55">
        <v>-0.83160352931215142</v>
      </c>
      <c r="P6" s="55">
        <v>-0.78332097146056678</v>
      </c>
      <c r="Q6" s="55">
        <v>-0.39706050864789505</v>
      </c>
      <c r="R6" s="55">
        <v>-0.73503841360898392</v>
      </c>
      <c r="S6" s="55">
        <v>-0.7108971346831916</v>
      </c>
      <c r="T6" s="55">
        <v>-0.63847329790581464</v>
      </c>
      <c r="U6" s="55">
        <v>-0.46948434542527195</v>
      </c>
      <c r="V6" s="55">
        <v>-0.54190818220264714</v>
      </c>
      <c r="W6" s="55">
        <v>-0.73503841360898392</v>
      </c>
      <c r="X6" s="55">
        <v>-0.37291922972210451</v>
      </c>
      <c r="Y6" s="55">
        <v>-0.22807155616735239</v>
      </c>
      <c r="Z6" s="55">
        <v>-8.3223882612600275E-2</v>
      </c>
      <c r="AA6" s="55">
        <v>8.5765069867944133E-2</v>
      </c>
      <c r="AB6" s="55">
        <v>0.44788425375482355</v>
      </c>
      <c r="AC6" s="55">
        <v>1.0272749479738301</v>
      </c>
      <c r="AD6" s="55">
        <v>0.66515576408695087</v>
      </c>
      <c r="AE6" s="55">
        <v>0.49616681160640641</v>
      </c>
      <c r="AF6" s="55">
        <v>0.93070983227066273</v>
      </c>
      <c r="AG6" s="55">
        <v>1.3652528529349173</v>
      </c>
      <c r="AH6" s="55">
        <v>1.3652528529349173</v>
      </c>
      <c r="AI6" s="55">
        <v>1.1962639004543729</v>
      </c>
      <c r="AJ6" s="55">
        <v>1.3893941318607097</v>
      </c>
      <c r="AK6" s="55">
        <v>1.2204051793801651</v>
      </c>
      <c r="AL6" s="55">
        <v>0.66515576408695087</v>
      </c>
      <c r="AM6" s="55">
        <v>0.10990634879373472</v>
      </c>
      <c r="AN6" s="55">
        <v>-0.51776690327685482</v>
      </c>
      <c r="AO6" s="55">
        <v>-1.1695814342732385</v>
      </c>
      <c r="AP6" s="55">
        <v>-1.4109942235311581</v>
      </c>
      <c r="AQ6" s="55">
        <v>-1.5799831760117025</v>
      </c>
      <c r="AR6" s="55">
        <v>-1.4109942235311581</v>
      </c>
      <c r="AS6" s="55">
        <v>-1.0247337607184863</v>
      </c>
      <c r="AT6" s="55">
        <v>-1.1212988764216538</v>
      </c>
      <c r="AU6" s="55">
        <v>-1.1937227131990307</v>
      </c>
      <c r="AV6" s="55">
        <v>-0.85574480823794363</v>
      </c>
      <c r="AW6" s="55">
        <v>-0.59019074005423178</v>
      </c>
      <c r="AX6" s="55">
        <v>-0.56604946112843946</v>
      </c>
      <c r="AY6" s="55">
        <v>-0.7108971346831916</v>
      </c>
      <c r="AZ6" s="55">
        <v>-0.42120178757368737</v>
      </c>
      <c r="BA6" s="55">
        <v>1.3341233090567218E-2</v>
      </c>
      <c r="BB6" s="55">
        <v>-3.494132476101567E-2</v>
      </c>
      <c r="BC6" s="55">
        <v>-1.0800045835225085E-2</v>
      </c>
      <c r="BD6" s="55">
        <v>0.13404762771952702</v>
      </c>
      <c r="BE6" s="55">
        <v>0.39960169590323891</v>
      </c>
      <c r="BF6" s="55">
        <v>0.3030365802000714</v>
      </c>
      <c r="BG6" s="55">
        <v>0.3030365802000714</v>
      </c>
      <c r="BH6" s="55">
        <v>0.47202553268061409</v>
      </c>
      <c r="BI6" s="55">
        <v>0.47202553268061409</v>
      </c>
      <c r="BJ6" s="55">
        <v>0.47202553268061409</v>
      </c>
      <c r="BK6" s="55">
        <v>0.56859064838378337</v>
      </c>
      <c r="BL6" s="55">
        <v>0.85828599549328577</v>
      </c>
      <c r="BM6" s="55">
        <v>0.97899239012224559</v>
      </c>
      <c r="BN6" s="55">
        <v>0.97899239012224559</v>
      </c>
      <c r="BO6" s="55">
        <v>0.88242727441907809</v>
      </c>
      <c r="BP6" s="55">
        <v>1.0755575058254132</v>
      </c>
      <c r="BQ6" s="55">
        <v>1.0755575058254132</v>
      </c>
      <c r="BR6" s="55">
        <v>1.0514162268996226</v>
      </c>
      <c r="BS6" s="55">
        <v>1.0272749479738301</v>
      </c>
      <c r="BT6" s="55">
        <v>1.2686877372317498</v>
      </c>
      <c r="BU6" s="55">
        <v>1.5101005264896694</v>
      </c>
      <c r="BV6" s="55">
        <v>1.5342418054154616</v>
      </c>
      <c r="BW6" s="55">
        <v>1.4859592475638772</v>
      </c>
      <c r="BX6" s="55">
        <v>1.7032307578960062</v>
      </c>
      <c r="BY6" s="55">
        <v>1.9205022682281316</v>
      </c>
      <c r="BZ6" s="55">
        <v>1.7756545946733813</v>
      </c>
      <c r="CA6" s="55">
        <v>1.6003410496115906</v>
      </c>
      <c r="CB6" s="81">
        <v>1.6815146057011312</v>
      </c>
    </row>
    <row r="7" spans="1:82" x14ac:dyDescent="0.2">
      <c r="A7" s="64" t="s">
        <v>125</v>
      </c>
      <c r="B7" s="51" t="s">
        <v>14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5">
        <v>-0.62618066887418056</v>
      </c>
      <c r="X7" s="55">
        <v>-0.42050195619807529</v>
      </c>
      <c r="Y7" s="55">
        <v>-0.26782021243237752</v>
      </c>
      <c r="Z7" s="55">
        <v>-0.18117437437250491</v>
      </c>
      <c r="AA7" s="55">
        <v>0.65226605337330823</v>
      </c>
      <c r="AB7" s="55">
        <v>0.88612569396209051</v>
      </c>
      <c r="AC7" s="55">
        <v>1.4179881319558227</v>
      </c>
      <c r="AD7" s="55">
        <v>1.3492182556316035</v>
      </c>
      <c r="AE7" s="55">
        <v>1.6400706683422923</v>
      </c>
      <c r="AF7" s="55">
        <v>1.5603649095444969</v>
      </c>
      <c r="AG7" s="55">
        <v>1.4226148514638743</v>
      </c>
      <c r="AH7" s="55">
        <v>0.58623014766748294</v>
      </c>
      <c r="AI7" s="55">
        <v>1.4547915825880502</v>
      </c>
      <c r="AJ7" s="55">
        <v>0.90231921224027056</v>
      </c>
      <c r="AK7" s="55">
        <v>-7.328768766203253E-2</v>
      </c>
      <c r="AL7" s="55">
        <v>-0.54626460464420101</v>
      </c>
      <c r="AM7" s="55">
        <v>-1.0160869401436072</v>
      </c>
      <c r="AN7" s="55">
        <v>-1.3149309592772938</v>
      </c>
      <c r="AO7" s="55">
        <v>-1.558044038882179</v>
      </c>
      <c r="AP7" s="55">
        <v>-1.7376448779674489</v>
      </c>
      <c r="AQ7" s="55">
        <v>-1.7012620381995898</v>
      </c>
      <c r="AR7" s="55">
        <v>-1.6110410077925865</v>
      </c>
      <c r="AS7" s="55">
        <v>-1.4215558133946613</v>
      </c>
      <c r="AT7" s="55">
        <v>-1.43312261216479</v>
      </c>
      <c r="AU7" s="55">
        <v>-0.71703261557773623</v>
      </c>
      <c r="AV7" s="55">
        <v>-0.72880971978004905</v>
      </c>
      <c r="AW7" s="55">
        <v>-0.8514177867434124</v>
      </c>
      <c r="AX7" s="55">
        <v>-0.99358425889990232</v>
      </c>
      <c r="AY7" s="55">
        <v>-0.46024968288088092</v>
      </c>
      <c r="AZ7" s="55">
        <v>-0.5386936090855714</v>
      </c>
      <c r="BA7" s="55">
        <v>-0.64405663060983387</v>
      </c>
      <c r="BB7" s="55">
        <v>-0.59337302145345217</v>
      </c>
      <c r="BC7" s="55">
        <v>0.1933796003474782</v>
      </c>
      <c r="BD7" s="55">
        <v>-1.587430467575774E-2</v>
      </c>
      <c r="BE7" s="55">
        <v>-0.17570643313571685</v>
      </c>
      <c r="BF7" s="55">
        <v>-0.43122753323946728</v>
      </c>
      <c r="BG7" s="55">
        <v>7.329519857032471E-2</v>
      </c>
      <c r="BH7" s="55">
        <v>-0.17171062992421787</v>
      </c>
      <c r="BI7" s="55">
        <v>-0.5550974327959356</v>
      </c>
      <c r="BJ7" s="55">
        <v>-0.79106012770655942</v>
      </c>
      <c r="BK7" s="55">
        <v>-9.2215176558606629E-2</v>
      </c>
      <c r="BL7" s="55">
        <v>3.9015413124307161E-2</v>
      </c>
      <c r="BM7" s="55">
        <v>-0.27202632107606062</v>
      </c>
      <c r="BN7" s="55">
        <v>-0.38432942186240032</v>
      </c>
      <c r="BO7" s="55">
        <v>-4.5737676045907998E-2</v>
      </c>
      <c r="BP7" s="55">
        <v>0.25478878654525194</v>
      </c>
      <c r="BQ7" s="55">
        <v>3.9436023988675475E-2</v>
      </c>
      <c r="BR7" s="55">
        <v>8.5492913637005799E-2</v>
      </c>
      <c r="BS7" s="55">
        <v>0.45142436563743848</v>
      </c>
      <c r="BT7" s="55">
        <v>0.56141410666975244</v>
      </c>
      <c r="BU7" s="55">
        <v>0.75699815860101827</v>
      </c>
      <c r="BV7" s="55">
        <v>0.74353861094123219</v>
      </c>
      <c r="BW7" s="55">
        <v>1.7119951261492738</v>
      </c>
      <c r="BX7" s="55">
        <v>2.2289258784579311</v>
      </c>
      <c r="BY7" s="55">
        <v>1.8238776160712453</v>
      </c>
      <c r="BZ7" s="55">
        <v>1.5355488685467664</v>
      </c>
      <c r="CA7" s="56">
        <v>2.6530240335746913</v>
      </c>
      <c r="CB7" s="82">
        <v>3.0777323233952179</v>
      </c>
    </row>
    <row r="8" spans="1:82" x14ac:dyDescent="0.2">
      <c r="A8" s="64" t="s">
        <v>126</v>
      </c>
      <c r="B8" s="51" t="s">
        <v>15</v>
      </c>
      <c r="C8" s="55">
        <v>-1.9790616070696561</v>
      </c>
      <c r="D8" s="55">
        <v>-2.3860115046272701</v>
      </c>
      <c r="E8" s="55">
        <v>-2.3249690199936288</v>
      </c>
      <c r="F8" s="55">
        <v>-1.8366291429244921</v>
      </c>
      <c r="G8" s="55">
        <v>-3.4033862485213051</v>
      </c>
      <c r="H8" s="55">
        <v>-0.92099187341986055</v>
      </c>
      <c r="I8" s="55">
        <v>-0.55473696561800856</v>
      </c>
      <c r="J8" s="55">
        <v>-0.39195700659496063</v>
      </c>
      <c r="K8" s="55">
        <v>0.36090030388662303</v>
      </c>
      <c r="L8" s="55">
        <v>-0.10709207830463253</v>
      </c>
      <c r="M8" s="55">
        <v>-5.354603915229024E-3</v>
      </c>
      <c r="N8" s="55">
        <v>0.72715521168847796</v>
      </c>
      <c r="O8" s="55">
        <v>0.48298527315390893</v>
      </c>
      <c r="P8" s="55">
        <v>-0.3512620168392015</v>
      </c>
      <c r="Q8" s="55">
        <v>-0.67682193488529163</v>
      </c>
      <c r="R8" s="55">
        <v>0.42194278852026745</v>
      </c>
      <c r="S8" s="55">
        <v>0.78819769632211945</v>
      </c>
      <c r="T8" s="55">
        <v>0.70680771681059551</v>
      </c>
      <c r="U8" s="55">
        <v>0.66611272705483349</v>
      </c>
      <c r="V8" s="55">
        <v>0.157425355107816</v>
      </c>
      <c r="W8" s="55">
        <v>0.401595293642385</v>
      </c>
      <c r="X8" s="55">
        <v>0.56437525266542998</v>
      </c>
      <c r="Y8" s="55">
        <v>1.3172325631470165</v>
      </c>
      <c r="Z8" s="55">
        <v>0.401595293642385</v>
      </c>
      <c r="AA8" s="55">
        <v>1.1137576143682095</v>
      </c>
      <c r="AB8" s="55">
        <v>0.78819769632211945</v>
      </c>
      <c r="AC8" s="55">
        <v>0.48298527315390893</v>
      </c>
      <c r="AD8" s="55">
        <v>0.86958767583364049</v>
      </c>
      <c r="AE8" s="55">
        <v>0.52368026290967096</v>
      </c>
      <c r="AF8" s="55">
        <v>0.82889268607788147</v>
      </c>
      <c r="AG8" s="55">
        <v>0.32020531413086395</v>
      </c>
      <c r="AH8" s="55">
        <v>0.72715521168847796</v>
      </c>
      <c r="AI8" s="55">
        <v>0.29985781925298149</v>
      </c>
      <c r="AJ8" s="55">
        <v>-0.51404197586224654</v>
      </c>
      <c r="AK8" s="55">
        <v>-0.59543195537376759</v>
      </c>
      <c r="AL8" s="55">
        <v>-1.2058568017101901</v>
      </c>
      <c r="AM8" s="55">
        <v>-2.3656640097493891</v>
      </c>
      <c r="AN8" s="55">
        <v>-3.3626912587655449</v>
      </c>
      <c r="AO8" s="55">
        <v>-3.3016487741319018</v>
      </c>
      <c r="AP8" s="55">
        <v>-3.3830387536434241</v>
      </c>
      <c r="AQ8" s="55">
        <v>-2.2232315456042251</v>
      </c>
      <c r="AR8" s="55">
        <v>-1.6738491839014455</v>
      </c>
      <c r="AS8" s="55">
        <v>-0.75821191439681557</v>
      </c>
      <c r="AT8" s="55">
        <v>-0.55473696561800856</v>
      </c>
      <c r="AU8" s="55">
        <v>-0.4326519963507226</v>
      </c>
      <c r="AV8" s="55">
        <v>-0.37160951171708106</v>
      </c>
      <c r="AW8" s="55">
        <v>-6.6397088548870553E-2</v>
      </c>
      <c r="AX8" s="55">
        <v>-0.12743957318251206</v>
      </c>
      <c r="AY8" s="55">
        <v>-0.10709207830463253</v>
      </c>
      <c r="AZ8" s="55">
        <v>0.52368026290967096</v>
      </c>
      <c r="BA8" s="55">
        <v>0.64576523217695403</v>
      </c>
      <c r="BB8" s="55">
        <v>0.56437525266542998</v>
      </c>
      <c r="BC8" s="55">
        <v>0.66611272705483349</v>
      </c>
      <c r="BD8" s="55">
        <v>0.64576523217695403</v>
      </c>
      <c r="BE8" s="55">
        <v>0.60507024242119201</v>
      </c>
      <c r="BF8" s="55">
        <v>0.68646022193271594</v>
      </c>
      <c r="BG8" s="55">
        <v>0.66611272705483349</v>
      </c>
      <c r="BH8" s="55">
        <v>0.64576523217695403</v>
      </c>
      <c r="BI8" s="55">
        <v>0.54402775778755053</v>
      </c>
      <c r="BJ8" s="55">
        <v>0.91028266558940252</v>
      </c>
      <c r="BK8" s="55">
        <v>0.5033327680317885</v>
      </c>
      <c r="BL8" s="55">
        <v>0.68646022193271594</v>
      </c>
      <c r="BM8" s="55">
        <v>0.52368026290967096</v>
      </c>
      <c r="BN8" s="55">
        <v>0.44229028339814697</v>
      </c>
      <c r="BO8" s="55">
        <v>0.70680771681059551</v>
      </c>
      <c r="BP8" s="55">
        <v>0.84924018095576104</v>
      </c>
      <c r="BQ8" s="55">
        <v>0.60507024242119201</v>
      </c>
      <c r="BR8" s="55">
        <v>0.86958767583364049</v>
      </c>
      <c r="BS8" s="55">
        <v>1.1544526041239715</v>
      </c>
      <c r="BT8" s="55">
        <v>1.215495088757613</v>
      </c>
      <c r="BU8" s="55">
        <v>1.1544526041239715</v>
      </c>
      <c r="BV8" s="55">
        <v>1.0934101194903301</v>
      </c>
      <c r="BW8" s="55">
        <v>1.41897003753642</v>
      </c>
      <c r="BX8" s="55">
        <v>1.5207075119258235</v>
      </c>
      <c r="BY8" s="55">
        <v>1.7445299555825131</v>
      </c>
      <c r="BZ8" s="55">
        <v>1.4393175324143024</v>
      </c>
      <c r="CA8" s="55">
        <v>1.6544356985384348</v>
      </c>
      <c r="CB8" s="82">
        <v>1.6446427653221967</v>
      </c>
    </row>
    <row r="9" spans="1:82" x14ac:dyDescent="0.2">
      <c r="A9" s="64" t="s">
        <v>143</v>
      </c>
      <c r="B9" s="51" t="s">
        <v>16</v>
      </c>
      <c r="C9" s="56"/>
      <c r="D9" s="56"/>
      <c r="E9" s="56"/>
      <c r="F9" s="56"/>
      <c r="G9" s="55">
        <v>-2.003580441094778</v>
      </c>
      <c r="H9" s="55">
        <v>-1.740055779638561</v>
      </c>
      <c r="I9" s="55">
        <v>-0.68595713381369394</v>
      </c>
      <c r="J9" s="55">
        <v>-0.81771946454180233</v>
      </c>
      <c r="K9" s="55">
        <v>-0.6639967453590091</v>
      </c>
      <c r="L9" s="55">
        <v>-9.3026645537206215E-2</v>
      </c>
      <c r="M9" s="55">
        <v>0.87323044646892201</v>
      </c>
      <c r="N9" s="55">
        <v>0.609705785012705</v>
      </c>
      <c r="O9" s="55">
        <v>3.8735685190902161E-2</v>
      </c>
      <c r="P9" s="55">
        <v>-0.42243247235747716</v>
      </c>
      <c r="Q9" s="55">
        <v>0.56578500810333565</v>
      </c>
      <c r="R9" s="55">
        <v>0.76342850419549824</v>
      </c>
      <c r="S9" s="55">
        <v>-7.1066257082521331E-2</v>
      </c>
      <c r="T9" s="55">
        <v>0.23637918128306473</v>
      </c>
      <c r="U9" s="55">
        <v>1.0049927771970304</v>
      </c>
      <c r="V9" s="55">
        <v>1.1367551079251388</v>
      </c>
      <c r="W9" s="55">
        <v>0.609705785012705</v>
      </c>
      <c r="X9" s="55">
        <v>1.0049927771970304</v>
      </c>
      <c r="Y9" s="55">
        <v>1.7296855962016264</v>
      </c>
      <c r="Z9" s="55">
        <v>1.993210257657843</v>
      </c>
      <c r="AA9" s="55">
        <v>1.6418440423828875</v>
      </c>
      <c r="AB9" s="55">
        <v>1.7955667615656807</v>
      </c>
      <c r="AC9" s="55">
        <v>2.2128141422046905</v>
      </c>
      <c r="AD9" s="55">
        <v>2.2128141422046905</v>
      </c>
      <c r="AE9" s="55">
        <v>1.8834083153844194</v>
      </c>
      <c r="AF9" s="55">
        <v>1.9712498692031586</v>
      </c>
      <c r="AG9" s="55">
        <v>2.0590914230218971</v>
      </c>
      <c r="AH9" s="55">
        <v>1.597923265473518</v>
      </c>
      <c r="AI9" s="55">
        <v>0.17049801591901054</v>
      </c>
      <c r="AJ9" s="55">
        <v>-0.79575907608711749</v>
      </c>
      <c r="AK9" s="55">
        <v>-0.77379868763243298</v>
      </c>
      <c r="AL9" s="55">
        <v>-1.5863330604557682</v>
      </c>
      <c r="AM9" s="55">
        <v>-2.3110258794603644</v>
      </c>
      <c r="AN9" s="55">
        <v>-2.4427882101884726</v>
      </c>
      <c r="AO9" s="55">
        <v>-2.3110258794603644</v>
      </c>
      <c r="AP9" s="55">
        <v>-2.4427882101884726</v>
      </c>
      <c r="AQ9" s="55">
        <v>-2.2890654910056791</v>
      </c>
      <c r="AR9" s="55">
        <v>-2.2012239371869402</v>
      </c>
      <c r="AS9" s="55">
        <v>-1.4545707297276598</v>
      </c>
      <c r="AT9" s="55">
        <v>-1.5204518950917141</v>
      </c>
      <c r="AU9" s="55">
        <v>-1.4765311181823442</v>
      </c>
      <c r="AV9" s="55">
        <v>-1.0592837375433342</v>
      </c>
      <c r="AW9" s="55">
        <v>-0.15890781090126041</v>
      </c>
      <c r="AX9" s="55">
        <v>-0.20282858781062971</v>
      </c>
      <c r="AY9" s="55">
        <v>-0.48831363772153136</v>
      </c>
      <c r="AZ9" s="55">
        <v>3.8735685190902161E-2</v>
      </c>
      <c r="BA9" s="55">
        <v>0.41206228892054242</v>
      </c>
      <c r="BB9" s="55">
        <v>0.14853762746432567</v>
      </c>
      <c r="BC9" s="55">
        <v>-0.35655130699342297</v>
      </c>
      <c r="BD9" s="55">
        <v>0.10461685055495636</v>
      </c>
      <c r="BE9" s="55">
        <v>0.25833956973774963</v>
      </c>
      <c r="BF9" s="55">
        <v>0.10461685055495636</v>
      </c>
      <c r="BG9" s="55">
        <v>-0.11498703399189111</v>
      </c>
      <c r="BH9" s="55">
        <v>0.12657723900964124</v>
      </c>
      <c r="BI9" s="55">
        <v>0.58774539655802061</v>
      </c>
      <c r="BJ9" s="55">
        <v>0.25833956973774963</v>
      </c>
      <c r="BK9" s="55">
        <v>-0.20282858781062971</v>
      </c>
      <c r="BL9" s="55">
        <v>-0.31263053008405367</v>
      </c>
      <c r="BM9" s="55">
        <v>0.14853762746432567</v>
      </c>
      <c r="BN9" s="55">
        <v>-0.62007596844963975</v>
      </c>
      <c r="BO9" s="55">
        <v>-0.94948179526991072</v>
      </c>
      <c r="BP9" s="55">
        <v>-0.99340257217928007</v>
      </c>
      <c r="BQ9" s="55">
        <v>-0.6639967453590091</v>
      </c>
      <c r="BR9" s="55">
        <v>-0.55419480308558555</v>
      </c>
      <c r="BS9" s="55">
        <v>-0.42243247235747716</v>
      </c>
      <c r="BT9" s="55">
        <v>0.19245840437369544</v>
      </c>
      <c r="BU9" s="55">
        <v>0.76342850419549824</v>
      </c>
      <c r="BV9" s="55">
        <v>0.89519083492360663</v>
      </c>
      <c r="BW9" s="55">
        <v>0.89519083492360663</v>
      </c>
      <c r="BX9" s="55">
        <v>1.180675884834508</v>
      </c>
      <c r="BY9" s="55">
        <v>1.532042100109464</v>
      </c>
      <c r="BZ9" s="55">
        <v>1.4442005462907248</v>
      </c>
      <c r="CA9" s="56">
        <v>1.5575194011580245</v>
      </c>
      <c r="CB9" s="79">
        <v>1.420131229417384</v>
      </c>
    </row>
    <row r="10" spans="1:82" x14ac:dyDescent="0.2">
      <c r="A10" s="64" t="s">
        <v>144</v>
      </c>
      <c r="B10" s="51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5">
        <v>0.21781643120405247</v>
      </c>
      <c r="T10" s="55">
        <v>0.60677434406843234</v>
      </c>
      <c r="U10" s="55">
        <v>0.76235750921418421</v>
      </c>
      <c r="V10" s="55">
        <v>0.76235750921418421</v>
      </c>
      <c r="W10" s="55">
        <v>0.99573225693281209</v>
      </c>
      <c r="X10" s="55">
        <v>0.4511911789226804</v>
      </c>
      <c r="Y10" s="55">
        <v>1.2291070046514401</v>
      </c>
      <c r="Z10" s="55">
        <v>1.5402733349429438</v>
      </c>
      <c r="AA10" s="55">
        <v>0.9179406743599362</v>
      </c>
      <c r="AB10" s="55">
        <v>1.2291070046514401</v>
      </c>
      <c r="AC10" s="55">
        <v>1.306898587224316</v>
      </c>
      <c r="AD10" s="55">
        <v>1.5402733349429438</v>
      </c>
      <c r="AE10" s="55">
        <v>1.4624817523700679</v>
      </c>
      <c r="AF10" s="55">
        <v>1.306898587224316</v>
      </c>
      <c r="AG10" s="55">
        <v>1.3846901697971921</v>
      </c>
      <c r="AH10" s="55">
        <v>0.99573225693281209</v>
      </c>
      <c r="AI10" s="55">
        <v>0.21781643120405247</v>
      </c>
      <c r="AJ10" s="55">
        <v>-0.2489330642332033</v>
      </c>
      <c r="AK10" s="55">
        <v>-0.56009939452470714</v>
      </c>
      <c r="AL10" s="55">
        <v>-1.4935983853992187</v>
      </c>
      <c r="AM10" s="55">
        <v>-2.3493057937008546</v>
      </c>
      <c r="AN10" s="55">
        <v>-2.5826805414194824</v>
      </c>
      <c r="AO10" s="55">
        <v>-2.1937226285551024</v>
      </c>
      <c r="AP10" s="55">
        <v>-2.1159310459822267</v>
      </c>
      <c r="AQ10" s="55">
        <v>-2.1159310459822267</v>
      </c>
      <c r="AR10" s="55">
        <v>-1.026848889961963</v>
      </c>
      <c r="AS10" s="55">
        <v>-0.4823078119518312</v>
      </c>
      <c r="AT10" s="55">
        <v>-0.949057307389087</v>
      </c>
      <c r="AU10" s="55">
        <v>-1.2602236376805909</v>
      </c>
      <c r="AV10" s="55">
        <v>-0.79347414224333501</v>
      </c>
      <c r="AW10" s="55">
        <v>-0.4823078119518312</v>
      </c>
      <c r="AX10" s="55">
        <v>-0.32672464680607927</v>
      </c>
      <c r="AY10" s="55">
        <v>-0.63789097709758313</v>
      </c>
      <c r="AZ10" s="55">
        <v>-0.56009939452470714</v>
      </c>
      <c r="BA10" s="55">
        <v>-9.334989908745138E-2</v>
      </c>
      <c r="BB10" s="55">
        <v>-0.17114148166032733</v>
      </c>
      <c r="BC10" s="55">
        <v>-0.32672464680607927</v>
      </c>
      <c r="BD10" s="55">
        <v>-0.63789097709758313</v>
      </c>
      <c r="BE10" s="55">
        <v>-1.5558316514575414E-2</v>
      </c>
      <c r="BF10" s="55">
        <v>6.2233266058300554E-2</v>
      </c>
      <c r="BG10" s="55">
        <v>0.14002484863117651</v>
      </c>
      <c r="BH10" s="55">
        <v>-1.5558316514575414E-2</v>
      </c>
      <c r="BI10" s="55">
        <v>0.21781643120405247</v>
      </c>
      <c r="BJ10" s="55">
        <v>-1.5558316514575414E-2</v>
      </c>
      <c r="BK10" s="55">
        <v>-9.334989908745138E-2</v>
      </c>
      <c r="BL10" s="55">
        <v>-0.17114148166032733</v>
      </c>
      <c r="BM10" s="55">
        <v>-0.17114148166032733</v>
      </c>
      <c r="BN10" s="55">
        <v>-9.334989908745138E-2</v>
      </c>
      <c r="BO10" s="55">
        <v>-0.32672464680607927</v>
      </c>
      <c r="BP10" s="55">
        <v>-0.2489330642332033</v>
      </c>
      <c r="BQ10" s="55">
        <v>-1.5558316514575414E-2</v>
      </c>
      <c r="BR10" s="55">
        <v>-1.5558316514575414E-2</v>
      </c>
      <c r="BS10" s="55">
        <v>0.14002484863117651</v>
      </c>
      <c r="BT10" s="55">
        <v>0.29560801377692847</v>
      </c>
      <c r="BU10" s="55">
        <v>0.4511911789226804</v>
      </c>
      <c r="BV10" s="55">
        <v>0.76235750921418421</v>
      </c>
      <c r="BW10" s="55">
        <v>0.68456592664130822</v>
      </c>
      <c r="BX10" s="55">
        <v>0.84014909178706021</v>
      </c>
      <c r="BY10" s="55">
        <v>1.0735238395056881</v>
      </c>
      <c r="BZ10" s="55">
        <v>0.99573225693281209</v>
      </c>
      <c r="CA10" s="56">
        <v>0.98754018791601239</v>
      </c>
      <c r="CB10" s="79">
        <v>0.91664730164896757</v>
      </c>
    </row>
    <row r="11" spans="1:82" x14ac:dyDescent="0.2">
      <c r="A11" s="64" t="s">
        <v>145</v>
      </c>
      <c r="B11" s="52" t="s">
        <v>18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5">
        <v>0.26736248430699772</v>
      </c>
      <c r="T11" s="55">
        <v>8.2974564095275066E-2</v>
      </c>
      <c r="U11" s="55">
        <v>-0.1014133561164476</v>
      </c>
      <c r="V11" s="55">
        <v>0.54394436462458173</v>
      </c>
      <c r="W11" s="55">
        <v>0.63613832473044307</v>
      </c>
      <c r="X11" s="55">
        <v>0.54394436462458173</v>
      </c>
      <c r="Y11" s="55">
        <v>0.63613832473044307</v>
      </c>
      <c r="Z11" s="55">
        <v>0.63613832473044307</v>
      </c>
      <c r="AA11" s="55">
        <v>1.1893020853656111</v>
      </c>
      <c r="AB11" s="55">
        <v>0.72833228483630441</v>
      </c>
      <c r="AC11" s="55">
        <v>1.1893020853656111</v>
      </c>
      <c r="AD11" s="55">
        <v>1.3736900055773338</v>
      </c>
      <c r="AE11" s="55">
        <v>1.1893020853656111</v>
      </c>
      <c r="AF11" s="55">
        <v>1.6502718858949177</v>
      </c>
      <c r="AG11" s="55">
        <v>1.6502718858949177</v>
      </c>
      <c r="AH11" s="55">
        <v>1.7424658460007791</v>
      </c>
      <c r="AI11" s="55">
        <v>1.3736900055773338</v>
      </c>
      <c r="AJ11" s="55">
        <v>0.82052624494216575</v>
      </c>
      <c r="AK11" s="55">
        <v>-0.3779952364340316</v>
      </c>
      <c r="AL11" s="55">
        <v>-0.93115899706919958</v>
      </c>
      <c r="AM11" s="55">
        <v>-1.5765167178102288</v>
      </c>
      <c r="AN11" s="55">
        <v>-1.7609046380219515</v>
      </c>
      <c r="AO11" s="55">
        <v>-2.2218744385512581</v>
      </c>
      <c r="AP11" s="55">
        <v>-1.853098598127813</v>
      </c>
      <c r="AQ11" s="55">
        <v>-2.1296804784453971</v>
      </c>
      <c r="AR11" s="55">
        <v>-1.4843227577043676</v>
      </c>
      <c r="AS11" s="55">
        <v>-1.2077408773867835</v>
      </c>
      <c r="AT11" s="55">
        <v>-1.2077408773867835</v>
      </c>
      <c r="AU11" s="55">
        <v>-1.853098598127813</v>
      </c>
      <c r="AV11" s="55">
        <v>-1.6687106779160903</v>
      </c>
      <c r="AW11" s="55">
        <v>-0.93115899706919958</v>
      </c>
      <c r="AX11" s="55">
        <v>-1.2077408773867835</v>
      </c>
      <c r="AY11" s="55">
        <v>-0.7467710768574769</v>
      </c>
      <c r="AZ11" s="55">
        <v>-0.83896503696333824</v>
      </c>
      <c r="BA11" s="55">
        <v>-0.1014133561164476</v>
      </c>
      <c r="BB11" s="55">
        <v>-0.65457711675161556</v>
      </c>
      <c r="BC11" s="55">
        <v>-0.19360731622230892</v>
      </c>
      <c r="BD11" s="55">
        <v>-9.219396010586264E-3</v>
      </c>
      <c r="BE11" s="55">
        <v>0.26736248430699772</v>
      </c>
      <c r="BF11" s="55">
        <v>-9.219396010586264E-3</v>
      </c>
      <c r="BG11" s="55">
        <v>8.2974564095275066E-2</v>
      </c>
      <c r="BH11" s="55">
        <v>0.26736248430699772</v>
      </c>
      <c r="BI11" s="55">
        <v>-9.219396010586264E-3</v>
      </c>
      <c r="BJ11" s="55">
        <v>8.2974564095275066E-2</v>
      </c>
      <c r="BK11" s="55">
        <v>-9.219396010586264E-3</v>
      </c>
      <c r="BL11" s="55">
        <v>-9.219396010586264E-3</v>
      </c>
      <c r="BM11" s="55">
        <v>8.2974564095275066E-2</v>
      </c>
      <c r="BN11" s="55">
        <v>-0.19360731622230892</v>
      </c>
      <c r="BO11" s="55">
        <v>0.17516852420113641</v>
      </c>
      <c r="BP11" s="55">
        <v>0.17516852420113641</v>
      </c>
      <c r="BQ11" s="55">
        <v>0.45175040451872039</v>
      </c>
      <c r="BR11" s="55">
        <v>0.26736248430699772</v>
      </c>
      <c r="BS11" s="55">
        <v>8.2974564095275066E-2</v>
      </c>
      <c r="BT11" s="55">
        <v>0.45175040451872039</v>
      </c>
      <c r="BU11" s="55">
        <v>0.54394436462458173</v>
      </c>
      <c r="BV11" s="55">
        <v>0.72833228483630441</v>
      </c>
      <c r="BW11" s="55">
        <v>0.63613832473044307</v>
      </c>
      <c r="BX11" s="55">
        <v>0.82052624494216575</v>
      </c>
      <c r="BY11" s="55">
        <v>0.91272020504802709</v>
      </c>
      <c r="BZ11" s="55">
        <v>1.0049141651538884</v>
      </c>
      <c r="CA11" s="57">
        <v>1.1794493341987866</v>
      </c>
      <c r="CB11" s="79">
        <v>1.0017865970005058</v>
      </c>
    </row>
    <row r="12" spans="1:82" x14ac:dyDescent="0.2">
      <c r="A12" s="64" t="s">
        <v>127</v>
      </c>
      <c r="B12" s="52" t="s">
        <v>19</v>
      </c>
      <c r="C12" s="58">
        <v>-0.74578326635681802</v>
      </c>
      <c r="D12" s="58">
        <v>-0.17606239023745593</v>
      </c>
      <c r="E12" s="58">
        <v>-0.18761078637500991</v>
      </c>
      <c r="F12" s="58">
        <v>0.50529298187826976</v>
      </c>
      <c r="G12" s="58">
        <v>0.42830367429457317</v>
      </c>
      <c r="H12" s="58">
        <v>7.0303394030377636E-2</v>
      </c>
      <c r="I12" s="58">
        <v>0.40905634739864816</v>
      </c>
      <c r="J12" s="58">
        <v>0.26277666298962254</v>
      </c>
      <c r="K12" s="58">
        <v>0.6592715970456664</v>
      </c>
      <c r="L12" s="58">
        <v>0.26277666298962254</v>
      </c>
      <c r="M12" s="58">
        <v>0.34361543595250388</v>
      </c>
      <c r="N12" s="58">
        <v>0.4590993973280505</v>
      </c>
      <c r="O12" s="58">
        <v>0.61307801249544547</v>
      </c>
      <c r="P12" s="58">
        <v>0.66312106242485103</v>
      </c>
      <c r="Q12" s="58">
        <v>0.61692747787463176</v>
      </c>
      <c r="R12" s="58">
        <v>0.59768015097870675</v>
      </c>
      <c r="S12" s="58">
        <v>0.52069084339500848</v>
      </c>
      <c r="T12" s="58">
        <v>0.64772320090811075</v>
      </c>
      <c r="U12" s="58">
        <v>0.68236838932077437</v>
      </c>
      <c r="V12" s="58">
        <v>0.55148656642848914</v>
      </c>
      <c r="W12" s="58">
        <v>0.58998122022033583</v>
      </c>
      <c r="X12" s="58">
        <v>0.69391678545832847</v>
      </c>
      <c r="Y12" s="58">
        <v>0.80170181607550406</v>
      </c>
      <c r="Z12" s="58">
        <v>0.91333631207186761</v>
      </c>
      <c r="AA12" s="58">
        <v>0.92873417358860799</v>
      </c>
      <c r="AB12" s="58">
        <v>0.9441320351053466</v>
      </c>
      <c r="AC12" s="58">
        <v>1.2097451462691036</v>
      </c>
      <c r="AD12" s="58">
        <v>1.2828849884736155</v>
      </c>
      <c r="AE12" s="58">
        <v>1.3444764345405735</v>
      </c>
      <c r="AF12" s="58">
        <v>1.1250569079270358</v>
      </c>
      <c r="AG12" s="58">
        <v>0.947981500484533</v>
      </c>
      <c r="AH12" s="58">
        <v>0.60152961635789304</v>
      </c>
      <c r="AI12" s="58">
        <v>0.1049485824430413</v>
      </c>
      <c r="AJ12" s="58">
        <v>-0.73038540484007941</v>
      </c>
      <c r="AK12" s="58">
        <v>-1.173073923446341</v>
      </c>
      <c r="AL12" s="58">
        <v>-2.2316769027221857</v>
      </c>
      <c r="AM12" s="58">
        <v>-3.7560651928794013</v>
      </c>
      <c r="AN12" s="58">
        <v>-3.2748820204812912</v>
      </c>
      <c r="AO12" s="58">
        <v>-3.4096133087527614</v>
      </c>
      <c r="AP12" s="58">
        <v>-2.8706881556668766</v>
      </c>
      <c r="AQ12" s="58">
        <v>-1.962214326179244</v>
      </c>
      <c r="AR12" s="58">
        <v>-0.96905225834954356</v>
      </c>
      <c r="AS12" s="58">
        <v>-0.61490144346453279</v>
      </c>
      <c r="AT12" s="58">
        <v>-0.3223420746464799</v>
      </c>
      <c r="AU12" s="58">
        <v>-0.18376132099582526</v>
      </c>
      <c r="AV12" s="58">
        <v>-0.21070757865011958</v>
      </c>
      <c r="AW12" s="58">
        <v>-9.5223617274572958E-2</v>
      </c>
      <c r="AX12" s="58">
        <v>-0.16836345947908493</v>
      </c>
      <c r="AY12" s="58">
        <v>0.13189484009733399</v>
      </c>
      <c r="AZ12" s="58">
        <v>-9.5223617274572958E-2</v>
      </c>
      <c r="BA12" s="58">
        <v>-1.4384844311691632E-2</v>
      </c>
      <c r="BB12" s="58">
        <v>6.2604463272008304E-2</v>
      </c>
      <c r="BC12" s="58">
        <v>0.26277666298962254</v>
      </c>
      <c r="BD12" s="58">
        <v>2.7959274859343006E-2</v>
      </c>
      <c r="BE12" s="58">
        <v>-6.827735962027863E-2</v>
      </c>
      <c r="BF12" s="58">
        <v>3.1808740238529316E-2</v>
      </c>
      <c r="BG12" s="58">
        <v>0.1896368207851073</v>
      </c>
      <c r="BH12" s="58">
        <v>5.1056067134452661E-2</v>
      </c>
      <c r="BI12" s="58">
        <v>-5.6728963482724631E-2</v>
      </c>
      <c r="BJ12" s="58">
        <v>-1.4384844311689991E-2</v>
      </c>
      <c r="BK12" s="58">
        <v>-7.982575575783428E-2</v>
      </c>
      <c r="BL12" s="58">
        <v>-2.9782705828430307E-2</v>
      </c>
      <c r="BM12" s="58">
        <v>-0.10292254803294393</v>
      </c>
      <c r="BN12" s="58">
        <v>-0.13371827106642128</v>
      </c>
      <c r="BO12" s="58">
        <v>-2.2083775070060971E-2</v>
      </c>
      <c r="BP12" s="58">
        <v>0.13189484009733726</v>
      </c>
      <c r="BQ12" s="58">
        <v>9.3400186305485647E-2</v>
      </c>
      <c r="BR12" s="58">
        <v>5.1056067134452661E-2</v>
      </c>
      <c r="BS12" s="58">
        <v>0.12804537471814931</v>
      </c>
      <c r="BT12" s="58">
        <v>0.28587345526473057</v>
      </c>
      <c r="BU12" s="58">
        <v>0.3975079512610909</v>
      </c>
      <c r="BV12" s="58">
        <v>0.49759405111989885</v>
      </c>
      <c r="BW12" s="58">
        <v>0.46294886270723518</v>
      </c>
      <c r="BX12" s="58">
        <v>0.2704755937479919</v>
      </c>
      <c r="BY12" s="58">
        <v>0.38595955512353852</v>
      </c>
      <c r="BZ12" s="58">
        <v>0.45524993194886421</v>
      </c>
      <c r="CA12" s="58">
        <v>0.22379977578272398</v>
      </c>
      <c r="CB12" s="75">
        <v>9.6418694168238228E-3</v>
      </c>
    </row>
    <row r="13" spans="1:82" x14ac:dyDescent="0.2">
      <c r="A13" s="64" t="s">
        <v>164</v>
      </c>
      <c r="B13" s="51" t="s">
        <v>161</v>
      </c>
      <c r="C13" s="58">
        <v>-1.6380778220649199</v>
      </c>
      <c r="D13" s="58">
        <v>-1.6277620964152462</v>
      </c>
      <c r="E13" s="58">
        <v>-1.6122208638381146</v>
      </c>
      <c r="F13" s="58">
        <v>-1.5899490430502119</v>
      </c>
      <c r="G13" s="58">
        <v>-1.5690131932890707</v>
      </c>
      <c r="H13" s="58">
        <v>-1.5493625814777248</v>
      </c>
      <c r="I13" s="58">
        <v>-1.5274966253055473</v>
      </c>
      <c r="J13" s="58">
        <v>-1.4815493686003605</v>
      </c>
      <c r="K13" s="58">
        <v>-1.4624568206356363</v>
      </c>
      <c r="L13" s="58">
        <v>-1.4431275183117394</v>
      </c>
      <c r="M13" s="58">
        <v>-1.4070901226405015</v>
      </c>
      <c r="N13" s="58">
        <v>-1.3624957479877311</v>
      </c>
      <c r="O13" s="58">
        <v>-1.3305677315507078</v>
      </c>
      <c r="P13" s="58">
        <v>-1.2917061945950512</v>
      </c>
      <c r="Q13" s="58">
        <v>-1.2448626535301386</v>
      </c>
      <c r="R13" s="58">
        <v>-1.1957192129761185</v>
      </c>
      <c r="S13" s="58">
        <v>-1.1393716754929821</v>
      </c>
      <c r="T13" s="58">
        <v>-1.0708820215894097</v>
      </c>
      <c r="U13" s="58">
        <v>-0.99131564588167942</v>
      </c>
      <c r="V13" s="58">
        <v>-0.90831633196594275</v>
      </c>
      <c r="W13" s="58">
        <v>-0.8087780349594178</v>
      </c>
      <c r="X13" s="58">
        <v>-0.6725089902297916</v>
      </c>
      <c r="Y13" s="58">
        <v>-0.51944729702454873</v>
      </c>
      <c r="Z13" s="58">
        <v>-0.33017909789151623</v>
      </c>
      <c r="AA13" s="58">
        <v>-0.1697103754492946</v>
      </c>
      <c r="AB13" s="58">
        <v>3.3739721317085909E-3</v>
      </c>
      <c r="AC13" s="58">
        <v>0.24667289823311495</v>
      </c>
      <c r="AD13" s="58">
        <v>0.53201263411335586</v>
      </c>
      <c r="AE13" s="58">
        <v>0.78329356432401787</v>
      </c>
      <c r="AF13" s="58">
        <v>1.0208934747796208</v>
      </c>
      <c r="AG13" s="58">
        <v>1.1777770597829396</v>
      </c>
      <c r="AH13" s="58">
        <v>1.3327327878615649</v>
      </c>
      <c r="AI13" s="58">
        <v>1.4408787969265884</v>
      </c>
      <c r="AJ13" s="58">
        <v>1.5872944570493361</v>
      </c>
      <c r="AK13" s="58">
        <v>1.7041158222754793</v>
      </c>
      <c r="AL13" s="58">
        <v>1.700192464323472</v>
      </c>
      <c r="AM13" s="58">
        <v>1.6497976078709671</v>
      </c>
      <c r="AN13" s="58">
        <v>1.579498474222288</v>
      </c>
      <c r="AO13" s="58">
        <v>1.5325027339264783</v>
      </c>
      <c r="AP13" s="58">
        <v>1.4444639343654915</v>
      </c>
      <c r="AQ13" s="58">
        <v>1.3728457407157066</v>
      </c>
      <c r="AR13" s="58">
        <v>1.111265995881026</v>
      </c>
      <c r="AS13" s="58">
        <v>1.0672465961005326</v>
      </c>
      <c r="AT13" s="58">
        <v>0.96283792370530874</v>
      </c>
      <c r="AU13" s="58">
        <v>0.89412842646821888</v>
      </c>
      <c r="AV13" s="58">
        <v>0.8440548795031626</v>
      </c>
      <c r="AW13" s="58">
        <v>0.83226789462148598</v>
      </c>
      <c r="AX13" s="58">
        <v>0.75080748404037301</v>
      </c>
      <c r="AY13" s="58">
        <v>0.60073904237610132</v>
      </c>
      <c r="AZ13" s="58">
        <v>0.51790883871691629</v>
      </c>
      <c r="BA13" s="58">
        <v>0.50943641486366009</v>
      </c>
      <c r="BB13" s="58">
        <v>0.45046766840396696</v>
      </c>
      <c r="BC13" s="58">
        <v>0.41223183939755248</v>
      </c>
      <c r="BD13" s="58">
        <v>0.35485272934944867</v>
      </c>
      <c r="BE13" s="58">
        <v>0.32256958137366609</v>
      </c>
      <c r="BF13" s="58">
        <v>0.29177460365554159</v>
      </c>
      <c r="BG13" s="58">
        <v>0.19663317331936919</v>
      </c>
      <c r="BH13" s="58">
        <v>0.16538159790855378</v>
      </c>
      <c r="BI13" s="58">
        <v>0.16210085893144446</v>
      </c>
      <c r="BJ13" s="58">
        <v>0.1076642673473456</v>
      </c>
      <c r="BK13" s="58">
        <v>9.4980998105943307E-2</v>
      </c>
      <c r="BL13" s="58">
        <v>8.0657359375986518E-2</v>
      </c>
      <c r="BM13" s="58">
        <v>7.7055310911428698E-2</v>
      </c>
      <c r="BN13" s="58">
        <v>4.3199437549711769E-2</v>
      </c>
      <c r="BO13" s="58">
        <v>1.5177868039040502E-2</v>
      </c>
      <c r="BP13" s="58">
        <v>4.7274994732616073E-2</v>
      </c>
      <c r="BQ13" s="58">
        <v>5.3921027815110434E-2</v>
      </c>
      <c r="BR13" s="58">
        <v>5.222992524959013E-2</v>
      </c>
      <c r="BS13" s="58">
        <v>5.6542236791666908E-2</v>
      </c>
      <c r="BT13" s="58">
        <v>4.5651536269716519E-2</v>
      </c>
      <c r="BU13" s="58">
        <v>4.9128754663327447E-3</v>
      </c>
      <c r="BV13" s="58">
        <v>-6.180757363480823E-3</v>
      </c>
      <c r="BW13" s="58">
        <v>-1.4264227626667757E-2</v>
      </c>
      <c r="BX13" s="58">
        <v>-2.8029802510003591E-2</v>
      </c>
      <c r="BY13" s="58">
        <v>-0.11385325771015875</v>
      </c>
      <c r="BZ13" s="58">
        <v>-0.12802469720921908</v>
      </c>
      <c r="CA13" s="58">
        <v>-0.12542044732573604</v>
      </c>
      <c r="CB13" s="77">
        <v>-0.12177065051555248</v>
      </c>
    </row>
    <row r="14" spans="1:82" x14ac:dyDescent="0.2">
      <c r="A14" s="64" t="s">
        <v>130</v>
      </c>
      <c r="B14" s="51" t="s">
        <v>133</v>
      </c>
      <c r="C14" s="55">
        <v>-0.30189687818539684</v>
      </c>
      <c r="D14" s="55">
        <v>0.20073161390959535</v>
      </c>
      <c r="E14" s="55">
        <v>0.43448542885509867</v>
      </c>
      <c r="F14" s="55">
        <v>0.82452344575781578</v>
      </c>
      <c r="G14" s="55">
        <v>0.15017194441107723</v>
      </c>
      <c r="H14" s="55">
        <v>0.17100709572754436</v>
      </c>
      <c r="I14" s="55">
        <v>0.7144910014920518</v>
      </c>
      <c r="J14" s="55">
        <v>1.0680256046539716</v>
      </c>
      <c r="K14" s="55">
        <v>0.20482593666053411</v>
      </c>
      <c r="L14" s="55">
        <v>0.5416224897481231</v>
      </c>
      <c r="M14" s="55">
        <v>0.57443395757587823</v>
      </c>
      <c r="N14" s="55">
        <v>1.0661757025772574</v>
      </c>
      <c r="O14" s="55">
        <v>0.55618191650508408</v>
      </c>
      <c r="P14" s="55">
        <v>0.71930944343411563</v>
      </c>
      <c r="Q14" s="55">
        <v>1.0756813061918116</v>
      </c>
      <c r="R14" s="55">
        <v>1.0866909340276467</v>
      </c>
      <c r="S14" s="55">
        <v>0.85052790047726434</v>
      </c>
      <c r="T14" s="55">
        <v>1.2826943168773506</v>
      </c>
      <c r="U14" s="55">
        <v>1.0599306079134168</v>
      </c>
      <c r="V14" s="55">
        <v>1.2188832516316888</v>
      </c>
      <c r="W14" s="55">
        <v>0.64375873183040322</v>
      </c>
      <c r="X14" s="55">
        <v>0.82416835689937751</v>
      </c>
      <c r="Y14" s="55">
        <v>0.90940899444149603</v>
      </c>
      <c r="Z14" s="55">
        <v>1.5174463093619415</v>
      </c>
      <c r="AA14" s="55">
        <v>1.4749133687692904</v>
      </c>
      <c r="AB14" s="55">
        <v>1.6328697337245652</v>
      </c>
      <c r="AC14" s="55">
        <v>1.9050529964075278</v>
      </c>
      <c r="AD14" s="55">
        <v>2.2907086635046268</v>
      </c>
      <c r="AE14" s="55">
        <v>1.8796651593689566</v>
      </c>
      <c r="AF14" s="55">
        <v>1.6098470262644231</v>
      </c>
      <c r="AG14" s="55">
        <v>1.5748560897260959</v>
      </c>
      <c r="AH14" s="55">
        <v>1.0224447077954597</v>
      </c>
      <c r="AI14" s="55">
        <v>0.89768935920325355</v>
      </c>
      <c r="AJ14" s="55">
        <v>0.57521259603224717</v>
      </c>
      <c r="AK14" s="55">
        <v>0.52620960988848975</v>
      </c>
      <c r="AL14" s="55">
        <v>0.27077825504455239</v>
      </c>
      <c r="AM14" s="55">
        <v>-0.54446593670957399</v>
      </c>
      <c r="AN14" s="55">
        <v>-1.2717860706280957</v>
      </c>
      <c r="AO14" s="55">
        <v>-1.1614727936753175</v>
      </c>
      <c r="AP14" s="55">
        <v>-1.4583284788996687</v>
      </c>
      <c r="AQ14" s="55">
        <v>-1.0916854882801215</v>
      </c>
      <c r="AR14" s="55">
        <v>-1.264456571129762</v>
      </c>
      <c r="AS14" s="55">
        <v>-0.78945708539720827</v>
      </c>
      <c r="AT14" s="55">
        <v>-0.47322573386039413</v>
      </c>
      <c r="AU14" s="55">
        <v>-0.71105856158336811</v>
      </c>
      <c r="AV14" s="55">
        <v>-0.77839791264705638</v>
      </c>
      <c r="AW14" s="55">
        <v>-0.14574898705574188</v>
      </c>
      <c r="AX14" s="55">
        <v>-0.33340157300401768</v>
      </c>
      <c r="AY14" s="55">
        <v>-7.4013947948988149E-2</v>
      </c>
      <c r="AZ14" s="55">
        <v>-0.13526832130156882</v>
      </c>
      <c r="BA14" s="55">
        <v>-0.69768677210230789</v>
      </c>
      <c r="BB14" s="55">
        <v>-0.89931823804939492</v>
      </c>
      <c r="BC14" s="55">
        <v>-0.22262133638892742</v>
      </c>
      <c r="BD14" s="55">
        <v>-0.60376668458386928</v>
      </c>
      <c r="BE14" s="55">
        <v>-0.41137492778928803</v>
      </c>
      <c r="BF14" s="55">
        <v>-1.0034963256835718</v>
      </c>
      <c r="BG14" s="55">
        <v>-0.58665303779750166</v>
      </c>
      <c r="BH14" s="55">
        <v>-0.76891577441125991</v>
      </c>
      <c r="BI14" s="55">
        <v>-0.78395570926788793</v>
      </c>
      <c r="BJ14" s="55">
        <v>-1.0128981388863751</v>
      </c>
      <c r="BK14" s="55">
        <v>-0.77917059953731915</v>
      </c>
      <c r="BL14" s="55">
        <v>-0.94295175068710679</v>
      </c>
      <c r="BM14" s="55">
        <v>-0.92675640079592569</v>
      </c>
      <c r="BN14" s="55">
        <v>-1.4754641933630077</v>
      </c>
      <c r="BO14" s="55">
        <v>-1.2280582661856119</v>
      </c>
      <c r="BP14" s="55">
        <v>-1.1893528586934172</v>
      </c>
      <c r="BQ14" s="55">
        <v>-1.3660957754658622</v>
      </c>
      <c r="BR14" s="55">
        <v>-1.2090424265496913</v>
      </c>
      <c r="BS14" s="55">
        <v>-0.95618854664151287</v>
      </c>
      <c r="BT14" s="55">
        <v>-0.84330020440118603</v>
      </c>
      <c r="BU14" s="55">
        <v>-0.59565624544475504</v>
      </c>
      <c r="BV14" s="55">
        <v>-1.3422686794239984</v>
      </c>
      <c r="BW14" s="55">
        <v>-1.0575485034432031</v>
      </c>
      <c r="BX14" s="55">
        <v>-0.9601882140677851</v>
      </c>
      <c r="BY14" s="55">
        <v>-3.294080021704305E-3</v>
      </c>
      <c r="BZ14" s="55">
        <v>-0.95473582670117751</v>
      </c>
      <c r="CA14" s="55">
        <v>-1.1138660692287432</v>
      </c>
      <c r="CB14" s="80">
        <v>-0.59155647649288967</v>
      </c>
    </row>
    <row r="15" spans="1:82" x14ac:dyDescent="0.2">
      <c r="A15" s="64" t="s">
        <v>131</v>
      </c>
      <c r="B15" s="51" t="s">
        <v>134</v>
      </c>
      <c r="C15" s="55">
        <v>-0.44381565873595236</v>
      </c>
      <c r="D15" s="55">
        <v>-0.24951265615399884</v>
      </c>
      <c r="E15" s="55">
        <v>-0.14022674588936757</v>
      </c>
      <c r="F15" s="55">
        <v>0.39456269284062812</v>
      </c>
      <c r="G15" s="55">
        <v>-0.4042472232035409</v>
      </c>
      <c r="H15" s="55">
        <v>-0.13812453108723186</v>
      </c>
      <c r="I15" s="55">
        <v>0.273306199349097</v>
      </c>
      <c r="J15" s="55">
        <v>1.1720464679479168</v>
      </c>
      <c r="K15" s="55">
        <v>-0.35799675117248186</v>
      </c>
      <c r="L15" s="55">
        <v>0.23793994656582371</v>
      </c>
      <c r="M15" s="55">
        <v>0.21695164614108636</v>
      </c>
      <c r="N15" s="55">
        <v>0.34554582742177076</v>
      </c>
      <c r="O15" s="55">
        <v>-8.1375702166734176E-2</v>
      </c>
      <c r="P15" s="55">
        <v>0.351128144244164</v>
      </c>
      <c r="Q15" s="55">
        <v>0.39235933944438645</v>
      </c>
      <c r="R15" s="55">
        <v>0.4678046195720944</v>
      </c>
      <c r="S15" s="55">
        <v>0.44938822813545465</v>
      </c>
      <c r="T15" s="55">
        <v>1.551758036523188</v>
      </c>
      <c r="U15" s="55">
        <v>0.92658130987590415</v>
      </c>
      <c r="V15" s="55">
        <v>0.55367740922518227</v>
      </c>
      <c r="W15" s="55">
        <v>0.55781984490515857</v>
      </c>
      <c r="X15" s="55">
        <v>0.65182751876514855</v>
      </c>
      <c r="Y15" s="55">
        <v>0.84713943185417184</v>
      </c>
      <c r="Z15" s="55">
        <v>1.1131237056244485</v>
      </c>
      <c r="AA15" s="55">
        <v>1.1696080374610753</v>
      </c>
      <c r="AB15" s="55">
        <v>1.5895900064057866</v>
      </c>
      <c r="AC15" s="55">
        <v>2.2565691923222584</v>
      </c>
      <c r="AD15" s="55">
        <v>2.5995783477615455</v>
      </c>
      <c r="AE15" s="55">
        <v>2.1360868787978702</v>
      </c>
      <c r="AF15" s="55">
        <v>2.0216458320089812</v>
      </c>
      <c r="AG15" s="55">
        <v>2.1892715716688422</v>
      </c>
      <c r="AH15" s="55">
        <v>1.5156281389564312</v>
      </c>
      <c r="AI15" s="55">
        <v>1.3067630484380921</v>
      </c>
      <c r="AJ15" s="55">
        <v>1.1336032733383801</v>
      </c>
      <c r="AK15" s="55">
        <v>0.82766792270129019</v>
      </c>
      <c r="AL15" s="55">
        <v>0.27522761256292144</v>
      </c>
      <c r="AM15" s="55">
        <v>-0.73861820534911538</v>
      </c>
      <c r="AN15" s="55">
        <v>-2.31918599731801</v>
      </c>
      <c r="AO15" s="55">
        <v>-1.7283640019515027</v>
      </c>
      <c r="AP15" s="55">
        <v>-1.9308742807919006</v>
      </c>
      <c r="AQ15" s="55">
        <v>-1.610156261169384</v>
      </c>
      <c r="AR15" s="55">
        <v>-1.2554874371822518</v>
      </c>
      <c r="AS15" s="55">
        <v>-0.52229732923509486</v>
      </c>
      <c r="AT15" s="55">
        <v>-0.54569916485695458</v>
      </c>
      <c r="AU15" s="55">
        <v>-0.5766249661932995</v>
      </c>
      <c r="AV15" s="55">
        <v>-0.4068880907680803</v>
      </c>
      <c r="AW15" s="55">
        <v>0.20223083651243562</v>
      </c>
      <c r="AX15" s="55">
        <v>-0.43299565495779219</v>
      </c>
      <c r="AY15" s="55">
        <v>-3.4679605630201518E-2</v>
      </c>
      <c r="AZ15" s="55">
        <v>-5.55087447484384E-2</v>
      </c>
      <c r="BA15" s="55">
        <v>-0.2714805936000988</v>
      </c>
      <c r="BB15" s="55">
        <v>-0.51340836097649356</v>
      </c>
      <c r="BC15" s="55">
        <v>-0.26390678968662989</v>
      </c>
      <c r="BD15" s="55">
        <v>-0.44700360594748967</v>
      </c>
      <c r="BE15" s="55">
        <v>-0.11985870647820077</v>
      </c>
      <c r="BF15" s="55">
        <v>-0.53910469246234449</v>
      </c>
      <c r="BG15" s="55">
        <v>-0.42697953065266592</v>
      </c>
      <c r="BH15" s="55">
        <v>-0.40507874766410701</v>
      </c>
      <c r="BI15" s="55">
        <v>-0.37092552206642915</v>
      </c>
      <c r="BJ15" s="55">
        <v>-0.66650961225208982</v>
      </c>
      <c r="BK15" s="55">
        <v>-0.67850584407024361</v>
      </c>
      <c r="BL15" s="55">
        <v>-0.53523091591052363</v>
      </c>
      <c r="BM15" s="55">
        <v>-0.42916349623678085</v>
      </c>
      <c r="BN15" s="55">
        <v>-0.89255322733554843</v>
      </c>
      <c r="BO15" s="55">
        <v>-1.2324113769345399</v>
      </c>
      <c r="BP15" s="55">
        <v>-0.69267895806827029</v>
      </c>
      <c r="BQ15" s="55">
        <v>-0.92379447114192992</v>
      </c>
      <c r="BR15" s="55">
        <v>-0.78699510039022824</v>
      </c>
      <c r="BS15" s="55">
        <v>-1.2195010306510294</v>
      </c>
      <c r="BT15" s="55">
        <v>-0.3943012753220555</v>
      </c>
      <c r="BU15" s="55">
        <v>-0.41138974458409899</v>
      </c>
      <c r="BV15" s="55">
        <v>-1.1505723455070094</v>
      </c>
      <c r="BW15" s="55">
        <v>-1.0933115723811477</v>
      </c>
      <c r="BX15" s="55">
        <v>-0.75301953024235713</v>
      </c>
      <c r="BY15" s="55">
        <v>3.5337172254765958E-2</v>
      </c>
      <c r="BZ15" s="55">
        <v>-0.57140418050263808</v>
      </c>
      <c r="CA15" s="55">
        <v>-1.2195023897252917</v>
      </c>
      <c r="CB15" s="76">
        <v>-0.53201773057758872</v>
      </c>
    </row>
    <row r="16" spans="1:82" x14ac:dyDescent="0.2">
      <c r="A16" s="64" t="s">
        <v>121</v>
      </c>
      <c r="B16" s="51" t="s">
        <v>10</v>
      </c>
      <c r="C16" s="55">
        <v>0.44396357140900744</v>
      </c>
      <c r="D16" s="55">
        <v>0.27802308898072259</v>
      </c>
      <c r="E16" s="55">
        <v>-0.28617455127544594</v>
      </c>
      <c r="F16" s="55">
        <v>-0.33042534658965533</v>
      </c>
      <c r="G16" s="55">
        <v>-0.65124361261767261</v>
      </c>
      <c r="H16" s="55">
        <v>-0.42998963604662621</v>
      </c>
      <c r="I16" s="55">
        <v>-0.15342216533281799</v>
      </c>
      <c r="J16" s="55">
        <v>-0.1423594665042657</v>
      </c>
      <c r="K16" s="55">
        <v>-0.27511185244689368</v>
      </c>
      <c r="L16" s="55">
        <v>-0.3193626477611029</v>
      </c>
      <c r="M16" s="55">
        <v>-0.40786423838952146</v>
      </c>
      <c r="N16" s="55">
        <v>-0.25298645478978887</v>
      </c>
      <c r="O16" s="55">
        <v>-5.38578758758472E-2</v>
      </c>
      <c r="P16" s="55">
        <v>0.16739610069519942</v>
      </c>
      <c r="Q16" s="55">
        <v>0.20058419718085641</v>
      </c>
      <c r="R16" s="55">
        <v>0.51033976438032147</v>
      </c>
      <c r="S16" s="55">
        <v>0.56565325852308335</v>
      </c>
      <c r="T16" s="55">
        <v>0.77584453626557737</v>
      </c>
      <c r="U16" s="55">
        <v>0.91965962103675769</v>
      </c>
      <c r="V16" s="55">
        <v>0.86434612689399593</v>
      </c>
      <c r="W16" s="55">
        <v>0.85328342806544366</v>
      </c>
      <c r="X16" s="55">
        <v>0.77584453626557737</v>
      </c>
      <c r="Y16" s="55">
        <v>0.7979699339226819</v>
      </c>
      <c r="Z16" s="55">
        <v>0.77584453626557737</v>
      </c>
      <c r="AA16" s="55">
        <v>0.67628024680860621</v>
      </c>
      <c r="AB16" s="55">
        <v>0.53246516203742622</v>
      </c>
      <c r="AC16" s="55">
        <v>0.48821436672321689</v>
      </c>
      <c r="AD16" s="55">
        <v>0.69840564446571107</v>
      </c>
      <c r="AE16" s="55">
        <v>1.3289794776931934</v>
      </c>
      <c r="AF16" s="55">
        <v>1.6608604425497631</v>
      </c>
      <c r="AG16" s="55">
        <v>2.1033683956918563</v>
      </c>
      <c r="AH16" s="55">
        <v>2.3799358664056642</v>
      </c>
      <c r="AI16" s="55">
        <v>2.4684374570340837</v>
      </c>
      <c r="AJ16" s="55">
        <v>2.5016255535197405</v>
      </c>
      <c r="AK16" s="55">
        <v>2.1918699863202753</v>
      </c>
      <c r="AL16" s="55">
        <v>1.6387350448926585</v>
      </c>
      <c r="AM16" s="55">
        <v>1.3842929718359553</v>
      </c>
      <c r="AN16" s="55">
        <v>0.48821436672321689</v>
      </c>
      <c r="AO16" s="55">
        <v>-0.45211503370373074</v>
      </c>
      <c r="AP16" s="55">
        <v>-1.2928801446737075</v>
      </c>
      <c r="AQ16" s="55">
        <v>-2.3770246298718356</v>
      </c>
      <c r="AR16" s="55">
        <v>-2.4102127263574924</v>
      </c>
      <c r="AS16" s="55">
        <v>-2.0451436650152659</v>
      </c>
      <c r="AT16" s="55">
        <v>-1.6911373025015912</v>
      </c>
      <c r="AU16" s="55">
        <v>-1.2043785540452889</v>
      </c>
      <c r="AV16" s="55">
        <v>-0.81718409504595757</v>
      </c>
      <c r="AW16" s="55">
        <v>-0.68443170910332962</v>
      </c>
      <c r="AX16" s="55">
        <v>-0.66230631144622498</v>
      </c>
      <c r="AY16" s="55">
        <v>-0.70655710676043426</v>
      </c>
      <c r="AZ16" s="55">
        <v>-0.52955392550359714</v>
      </c>
      <c r="BA16" s="55">
        <v>-0.62911821496056797</v>
      </c>
      <c r="BB16" s="55">
        <v>-0.90568568567437624</v>
      </c>
      <c r="BC16" s="55">
        <v>-0.9167483845029285</v>
      </c>
      <c r="BD16" s="55">
        <v>-0.9941872763027948</v>
      </c>
      <c r="BE16" s="55">
        <v>-0.82824679387450995</v>
      </c>
      <c r="BF16" s="55">
        <v>-0.56274202198925394</v>
      </c>
      <c r="BG16" s="55">
        <v>-0.35255074424675986</v>
      </c>
      <c r="BH16" s="55">
        <v>-0.21979835830413194</v>
      </c>
      <c r="BI16" s="55">
        <v>-0.18661026181847501</v>
      </c>
      <c r="BJ16" s="55">
        <v>-0.21979835830413194</v>
      </c>
      <c r="BK16" s="55">
        <v>-0.35255074424675986</v>
      </c>
      <c r="BL16" s="55">
        <v>-0.15342216533281799</v>
      </c>
      <c r="BM16" s="55">
        <v>-0.35255074424675986</v>
      </c>
      <c r="BN16" s="55">
        <v>-0.38573884073241682</v>
      </c>
      <c r="BO16" s="55">
        <v>-0.49636582901794013</v>
      </c>
      <c r="BP16" s="55">
        <v>-0.55167932316070167</v>
      </c>
      <c r="BQ16" s="55">
        <v>-0.3193626477611029</v>
      </c>
      <c r="BR16" s="55">
        <v>-0.25298645478978887</v>
      </c>
      <c r="BS16" s="55">
        <v>-0.28617455127544594</v>
      </c>
      <c r="BT16" s="55">
        <v>-0.13129676767571336</v>
      </c>
      <c r="BU16" s="55">
        <v>-0.27511185244689357</v>
      </c>
      <c r="BV16" s="55">
        <v>-0.27511185244689368</v>
      </c>
      <c r="BW16" s="55">
        <v>-0.18661026181847501</v>
      </c>
      <c r="BX16" s="55">
        <v>-0.1976729606470273</v>
      </c>
      <c r="BY16" s="55">
        <v>-0.14235946650426565</v>
      </c>
      <c r="BZ16" s="55">
        <v>-0.12023406884716106</v>
      </c>
      <c r="CA16" s="55">
        <v>-9.7477878323600095E-2</v>
      </c>
      <c r="CB16" s="75">
        <v>2.7659118740633089E-3</v>
      </c>
    </row>
    <row r="17" spans="1:80" ht="13.5" thickBot="1" x14ac:dyDescent="0.25">
      <c r="A17" s="64" t="s">
        <v>132</v>
      </c>
      <c r="B17" s="51" t="s">
        <v>158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5">
        <v>2.633057859819909</v>
      </c>
      <c r="AF17" s="55">
        <v>2.06788820672518</v>
      </c>
      <c r="AG17" s="55">
        <v>1.8852071067349645</v>
      </c>
      <c r="AH17" s="55">
        <v>1.1202300005259374</v>
      </c>
      <c r="AI17" s="55">
        <v>0.75486780054550628</v>
      </c>
      <c r="AJ17" s="55">
        <v>0.4465934443120177</v>
      </c>
      <c r="AK17" s="55">
        <v>-0.41543299626681152</v>
      </c>
      <c r="AL17" s="55">
        <v>-1.2146628087240043</v>
      </c>
      <c r="AM17" s="55">
        <v>-2.3107494086652971</v>
      </c>
      <c r="AN17" s="55">
        <v>-2.6133149805240912</v>
      </c>
      <c r="AO17" s="55">
        <v>-2.4306338805338759</v>
      </c>
      <c r="AP17" s="55">
        <v>-1.871173011813841</v>
      </c>
      <c r="AQ17" s="55">
        <v>-1.380217555590137</v>
      </c>
      <c r="AR17" s="55">
        <v>-0.85500939311826751</v>
      </c>
      <c r="AS17" s="55">
        <v>-0.63807558687988664</v>
      </c>
      <c r="AT17" s="55">
        <v>-0.33551001502109229</v>
      </c>
      <c r="AU17" s="55">
        <v>0.41804952243854654</v>
      </c>
      <c r="AV17" s="55">
        <v>0.50368128805896006</v>
      </c>
      <c r="AW17" s="55">
        <v>0.54364277868181965</v>
      </c>
      <c r="AX17" s="55">
        <v>0.13261030370383484</v>
      </c>
      <c r="AY17" s="55">
        <v>-5.0070796286380614E-2</v>
      </c>
      <c r="AZ17" s="55">
        <v>-8.4323502534546027E-2</v>
      </c>
      <c r="BA17" s="55">
        <v>-0.12428499315740564</v>
      </c>
      <c r="BB17" s="55">
        <v>0.14973665682791754</v>
      </c>
      <c r="BC17" s="55">
        <v>7.552245995689251E-2</v>
      </c>
      <c r="BD17" s="55">
        <v>0.25249477557241373</v>
      </c>
      <c r="BE17" s="55">
        <v>0.17257179432669448</v>
      </c>
      <c r="BF17" s="55">
        <v>0.2696211286964964</v>
      </c>
      <c r="BG17" s="55">
        <v>0.406631953689158</v>
      </c>
      <c r="BH17" s="55">
        <v>0.24107720682302533</v>
      </c>
      <c r="BI17" s="55">
        <v>0.41234073806385224</v>
      </c>
      <c r="BJ17" s="55">
        <v>-0.45539448688967121</v>
      </c>
      <c r="BK17" s="55">
        <v>-0.56957017438355584</v>
      </c>
      <c r="BL17" s="55">
        <v>-0.46110327126436546</v>
      </c>
      <c r="BM17" s="55">
        <v>-0.64949315562927523</v>
      </c>
      <c r="BN17" s="55">
        <v>0.17828057870138869</v>
      </c>
      <c r="BO17" s="55">
        <v>0.20682450057485988</v>
      </c>
      <c r="BP17" s="55">
        <v>0.34383532556752144</v>
      </c>
      <c r="BQ17" s="55">
        <v>0.34954410994221569</v>
      </c>
      <c r="BR17" s="55">
        <v>0.24678599119771955</v>
      </c>
      <c r="BS17" s="55">
        <v>0.33241775681813301</v>
      </c>
      <c r="BT17" s="55">
        <v>0.32100018806874453</v>
      </c>
      <c r="BU17" s="55">
        <v>0.30387383494466186</v>
      </c>
      <c r="BV17" s="55">
        <v>0.25249477557241373</v>
      </c>
      <c r="BW17" s="55">
        <v>0.45230222868671194</v>
      </c>
      <c r="BX17" s="55">
        <v>0.29816505056996756</v>
      </c>
      <c r="BY17" s="55">
        <v>0.21253328494955412</v>
      </c>
      <c r="BZ17" s="55">
        <v>0.47513736618548885</v>
      </c>
      <c r="CA17" s="56">
        <v>0.20474574278608856</v>
      </c>
      <c r="CB17" s="83">
        <v>0.31845089232998702</v>
      </c>
    </row>
    <row r="18" spans="1:80" x14ac:dyDescent="0.2">
      <c r="A18" s="53" t="s">
        <v>165</v>
      </c>
      <c r="B18" s="53" t="s">
        <v>93</v>
      </c>
      <c r="C18" s="59">
        <v>-0.78609113541387377</v>
      </c>
      <c r="D18" s="59">
        <v>-0.7234895503897395</v>
      </c>
      <c r="E18" s="59">
        <v>-0.74463010760138493</v>
      </c>
      <c r="F18" s="59">
        <v>-0.50927071345018327</v>
      </c>
      <c r="G18" s="59">
        <v>-0.97874939374600611</v>
      </c>
      <c r="H18" s="59">
        <v>-0.67178674999964316</v>
      </c>
      <c r="I18" s="59">
        <v>-0.32588021278564699</v>
      </c>
      <c r="J18" s="59">
        <v>-0.22982902548723866</v>
      </c>
      <c r="K18" s="59">
        <v>-0.317261162654493</v>
      </c>
      <c r="L18" s="59">
        <v>-0.23040407532899049</v>
      </c>
      <c r="M18" s="59">
        <v>-5.656672281484041E-2</v>
      </c>
      <c r="N18" s="59">
        <v>8.3448359283739795E-2</v>
      </c>
      <c r="O18" s="59">
        <v>-4.3435135341727035E-2</v>
      </c>
      <c r="P18" s="59">
        <v>-6.7097426713504521E-2</v>
      </c>
      <c r="Q18" s="59">
        <v>6.7101419418786085E-2</v>
      </c>
      <c r="R18" s="59">
        <v>0.23022437938540286</v>
      </c>
      <c r="S18" s="59">
        <v>0.14895652273979967</v>
      </c>
      <c r="T18" s="59">
        <v>0.34634214077913933</v>
      </c>
      <c r="U18" s="59">
        <v>0.35772756328271099</v>
      </c>
      <c r="V18" s="59">
        <v>0.37824761977563393</v>
      </c>
      <c r="W18" s="59">
        <v>0.31093262477778028</v>
      </c>
      <c r="X18" s="59">
        <v>0.39815330470433524</v>
      </c>
      <c r="Y18" s="59">
        <v>0.66455219130188137</v>
      </c>
      <c r="Z18" s="59">
        <v>0.76228068932665138</v>
      </c>
      <c r="AA18" s="59">
        <v>0.9054277573043833</v>
      </c>
      <c r="AB18" s="59">
        <v>1.0193482766670408</v>
      </c>
      <c r="AC18" s="59">
        <v>1.2819604413175996</v>
      </c>
      <c r="AD18" s="59">
        <v>1.4536269415175478</v>
      </c>
      <c r="AE18" s="59">
        <v>1.5118816945263871</v>
      </c>
      <c r="AF18" s="59">
        <v>1.5631295474950184</v>
      </c>
      <c r="AG18" s="59">
        <v>1.5943169302584652</v>
      </c>
      <c r="AH18" s="59">
        <v>1.3558375721762561</v>
      </c>
      <c r="AI18" s="59">
        <v>1.0909036672201311</v>
      </c>
      <c r="AJ18" s="59">
        <v>0.72217946220023854</v>
      </c>
      <c r="AK18" s="59">
        <v>0.34617003641928223</v>
      </c>
      <c r="AL18" s="59">
        <v>-0.2872977868866825</v>
      </c>
      <c r="AM18" s="59">
        <v>-1.0696937403013529</v>
      </c>
      <c r="AN18" s="59">
        <v>-1.5703659861174883</v>
      </c>
      <c r="AO18" s="59">
        <v>-1.7331341654815677</v>
      </c>
      <c r="AP18" s="59">
        <v>-1.8336903654323005</v>
      </c>
      <c r="AQ18" s="59">
        <v>-1.6728071052934765</v>
      </c>
      <c r="AR18" s="59">
        <v>-1.3671310610557672</v>
      </c>
      <c r="AS18" s="59">
        <v>-0.93899649959278364</v>
      </c>
      <c r="AT18" s="59">
        <v>-0.82752362118340272</v>
      </c>
      <c r="AU18" s="59">
        <v>-0.73329000627948837</v>
      </c>
      <c r="AV18" s="59">
        <v>-0.59483590259733921</v>
      </c>
      <c r="AW18" s="59">
        <v>-0.28720154665687986</v>
      </c>
      <c r="AX18" s="59">
        <v>-0.40390877526950481</v>
      </c>
      <c r="AY18" s="59">
        <v>-0.35788979912770913</v>
      </c>
      <c r="AZ18" s="59">
        <v>-0.28689881944112772</v>
      </c>
      <c r="BA18" s="59">
        <v>-0.16261174878419915</v>
      </c>
      <c r="BB18" s="59">
        <v>-0.26249461691644432</v>
      </c>
      <c r="BC18" s="59">
        <v>-0.1089541244141652</v>
      </c>
      <c r="BD18" s="59">
        <v>-0.11758366482219265</v>
      </c>
      <c r="BE18" s="59">
        <v>-9.2032567806775607E-3</v>
      </c>
      <c r="BF18" s="59">
        <v>-8.9878421334912834E-2</v>
      </c>
      <c r="BG18" s="59">
        <v>3.127661156403528E-2</v>
      </c>
      <c r="BH18" s="59">
        <v>2.3888641639496912E-2</v>
      </c>
      <c r="BI18" s="59">
        <v>2.9273252352256314E-2</v>
      </c>
      <c r="BJ18" s="59">
        <v>-9.3293777449832679E-2</v>
      </c>
      <c r="BK18" s="59">
        <v>-0.10975130720830897</v>
      </c>
      <c r="BL18" s="59">
        <v>-5.5320582205150619E-2</v>
      </c>
      <c r="BM18" s="59">
        <v>-6.0047645347779718E-2</v>
      </c>
      <c r="BN18" s="59">
        <v>-0.1642430046809806</v>
      </c>
      <c r="BO18" s="59">
        <v>-0.16437910503593353</v>
      </c>
      <c r="BP18" s="59">
        <v>-5.1139376442584719E-2</v>
      </c>
      <c r="BQ18" s="59">
        <v>-5.281816863260385E-2</v>
      </c>
      <c r="BR18" s="59">
        <v>2.3033392786138179E-3</v>
      </c>
      <c r="BS18" s="59">
        <v>6.7754504818894515E-2</v>
      </c>
      <c r="BT18" s="59">
        <v>0.28126371073142159</v>
      </c>
      <c r="BU18" s="59">
        <v>0.37803369720486513</v>
      </c>
      <c r="BV18" s="59">
        <v>0.31889117235825776</v>
      </c>
      <c r="BW18" s="59">
        <v>0.45512694925137043</v>
      </c>
      <c r="BX18" s="59">
        <v>0.56372140950583316</v>
      </c>
      <c r="BY18" s="59">
        <v>0.74833309192211461</v>
      </c>
      <c r="BZ18" s="59">
        <v>0.60686554132736203</v>
      </c>
      <c r="CA18" s="59">
        <v>0.62085522532019766</v>
      </c>
      <c r="CB18" s="79">
        <v>0.71982523244057461</v>
      </c>
    </row>
    <row r="19" spans="1:80" x14ac:dyDescent="0.2"/>
  </sheetData>
  <mergeCells count="20"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CA2:CD2"/>
    <mergeCell ref="BW2:BZ2"/>
    <mergeCell ref="AY2:BB2"/>
    <mergeCell ref="BC2:BF2"/>
    <mergeCell ref="BG2:BJ2"/>
    <mergeCell ref="BK2:BN2"/>
    <mergeCell ref="BO2:BR2"/>
    <mergeCell ref="BS2:BV2"/>
  </mergeCells>
  <conditionalFormatting sqref="AE18">
    <cfRule type="colorScale" priority="2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6 C6"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W7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7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8"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:CB18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CB13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B17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CB16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CB15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15 C15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CB1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14 C14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CB12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CB11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CB10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CB9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CB8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CB7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8:AD18 CB1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2:C13 CB12:CB13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8 C8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 CB6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 CB5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 CB4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16 C16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:CB4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5:CA5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9" ma:contentTypeDescription="Izveidot jaunu dokumentu." ma:contentTypeScope="" ma:versionID="de94b4ba14b55cdd597962d7e40f2db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adf7b3762b444f7eb0bb169c15154a7b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FB150C-82A0-40FB-A312-75EA650F00C9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9c70c90a-7b91-4514-9304-0bf9c3ca33df"/>
    <ds:schemaRef ds:uri="http://purl.org/dc/dcmitype/"/>
    <ds:schemaRef ds:uri="http://www.w3.org/XML/1998/namespace"/>
    <ds:schemaRef ds:uri="18cde31a-aed2-49ce-b570-e812b29b634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4D3C7-0B55-4A34-B559-1DCE686ABA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2019-10-10T06:08:59Z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