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1385"/>
  </bookViews>
  <sheets>
    <sheet name="VRP" sheetId="1" r:id="rId1"/>
  </sheets>
  <externalReferences>
    <externalReference r:id="rId2"/>
  </externalReferences>
  <definedNames>
    <definedName name="_xlnm._FilterDatabase" localSheetId="0" hidden="1">VRP!$A$1:$Q$574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9" i="1" l="1"/>
  <c r="P438" i="1"/>
  <c r="O438" i="1"/>
  <c r="P87" i="1"/>
  <c r="P218" i="1" l="1"/>
  <c r="O218" i="1"/>
  <c r="N218" i="1"/>
  <c r="N448" i="1" l="1"/>
  <c r="M448" i="1"/>
  <c r="L448" i="1"/>
  <c r="P275" i="1" l="1"/>
  <c r="O121" i="1"/>
  <c r="N121" i="1"/>
  <c r="O359" i="1" l="1"/>
  <c r="N359" i="1"/>
  <c r="N280" i="1"/>
  <c r="O278" i="1"/>
  <c r="N278" i="1"/>
  <c r="M278" i="1"/>
  <c r="P118" i="1" l="1"/>
  <c r="O118" i="1"/>
  <c r="N118" i="1"/>
  <c r="P115" i="1" l="1"/>
  <c r="O115" i="1"/>
  <c r="N115" i="1"/>
  <c r="M511" i="1" l="1"/>
  <c r="N17" i="1" l="1"/>
  <c r="M17" i="1"/>
  <c r="E102" i="1" l="1"/>
</calcChain>
</file>

<file path=xl/sharedStrings.xml><?xml version="1.0" encoding="utf-8"?>
<sst xmlns="http://schemas.openxmlformats.org/spreadsheetml/2006/main" count="6222" uniqueCount="2833">
  <si>
    <t>Deklarācijas sadaļa un rīcības joma</t>
  </si>
  <si>
    <t>Deklarācijā dotā uzdevuma numurs</t>
  </si>
  <si>
    <t>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</si>
  <si>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</si>
  <si>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</si>
  <si>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</si>
  <si>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</si>
  <si>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</si>
  <si>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</si>
  <si>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</si>
  <si>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Ministrijas svarīgākie pasākumi - P, II. Citi veicamie pasākumi - C</t>
  </si>
  <si>
    <t>Tautsaimniecības izaugsme, makroekonomiskā stabilitāte, fiskālā politika</t>
  </si>
  <si>
    <t>001.</t>
  </si>
  <si>
    <t>1.1.</t>
  </si>
  <si>
    <t xml:space="preserve">Nodrošināsim nodokļu iekasējamības palielinājumu, virzoties uz nodokļu ieņēmumu apjomu pret iekšzemes kopproduktu 1/3 apmērā. </t>
  </si>
  <si>
    <t>Izstrādāt vidēja termiņa valsts nodokļu politiku, kas būtu saistīta ar vidēja termiņa Latvijas Nacionālajā attīstības plānā 2014.-2020.gadam noteikto, nodrošinātu nodokļu politikas kvalitatīvu un pilnīgu realizāciju un paredzētu nodokļu politikas instrumentiem sasniedzamos mērķus un rezultatīvos rādītājus.</t>
  </si>
  <si>
    <t>Izstrādātas vidēja termiņa valsts nodokļu politikas pamatnostādnes</t>
  </si>
  <si>
    <t xml:space="preserve">FM </t>
  </si>
  <si>
    <t>VID</t>
  </si>
  <si>
    <t>31.12.2016.</t>
  </si>
  <si>
    <t>P</t>
  </si>
  <si>
    <t>002.</t>
  </si>
  <si>
    <t>2.1.</t>
  </si>
  <si>
    <t>Turpmākajos gados pieturēsimies pie vidēja termiņa budžeta ietvarā noteiktajiem strukturālā deficīta mērķiem. Turpināsim ievērot fiskālo politiku, kas paredz virzību uz ekonomiskajā ciklā sabalansēta budžeta ieviešanu.</t>
  </si>
  <si>
    <t>Katru gadu izstrādāt vidēja termiņa budžeta ietvara likumprojektu atbilstoši Fiskālās disciplīnas likuma nosacījumiem.</t>
  </si>
  <si>
    <t>Izstrādātais likumprojekts iesniegts MK un Saeimai.</t>
  </si>
  <si>
    <t>Saskaņā ar MK apstiprināto rīkojumu par likumprojekta par vidēja termiņa budžeta ietvara un likumprojekta par gadskārtējo valsts budžetu sagatavošanas grafiku</t>
  </si>
  <si>
    <t>2.2.</t>
  </si>
  <si>
    <t xml:space="preserve">Sagatavot vidējā termiņa makroekonomisko rādītāju un vispārējās valdības budžeta prognozes.
</t>
  </si>
  <si>
    <t xml:space="preserve">Februārī/jūnijā aktualizētas makroekonomisko rādītāju prognozes. Aprīlī/augustā aktualizētas vispārējās valdības budžeta prognozes.
</t>
  </si>
  <si>
    <t xml:space="preserve">28.02.2015./ 30.06.2015.
30.04.2015./ 31.08.2015.  
28.02.2016./ 30.06.2016.
30.04.2016./ 31.08.2016. 
28.02.2017./ 30.06.2017.
30.04.2017./ 31.08.2017. </t>
  </si>
  <si>
    <t>C</t>
  </si>
  <si>
    <t>2.3.</t>
  </si>
  <si>
    <t>Izvērtēt ministriju iesniegtos pieprasījumus jauno politikas iniciatīvu finansēšanai.</t>
  </si>
  <si>
    <t>Sagatavots 2016.gada valsts konsolidētā budžeta likumprojekts.</t>
  </si>
  <si>
    <t>PKC</t>
  </si>
  <si>
    <t>Saskaņā ar MK apstiprināto rīkojumu par likumprojekta par vidēja termiņa budžeta ietvara  un likumprojekta par gadskārtējo valsts budžetu sagatavošanas grafiku</t>
  </si>
  <si>
    <t>2.4.</t>
  </si>
  <si>
    <t>Izvērtēt kopējo pieļaujamo pašvaldību aizņēmumu limitu (kopējo aizņēmumu palielinājumu un iepriekš ņemto aizņēmumu atmaksas) un ikgadējā valsts budžeta likumprojekta un vidēja termiņa budžeta ietvara likumprojekta izstrādes procesā sagatavot priekšlikumus par pašvaldību aizņēmumu nosacījumiem, nepārsniedzot vidējā termiņā noteikto pašvaldību kopējo aizņēmumu pieļaujamo palielinājumu un ievērojot fiskālās disciplīnas principus.</t>
  </si>
  <si>
    <t>Izstrādāti priekšlikumi par pašvaldību aizņēmumu nosacījumiem, iekļauti ikgadējā likumā par valsts budžetu un iesniegti MK.</t>
  </si>
  <si>
    <t>390, 381</t>
  </si>
  <si>
    <t>Saskaņā ar MK apstiprināto rīkojumu par likumprojekta par vidējā termiņa ietvaru un likumprojekta par gadskārtējo valsts budžetu sagatavošanas grafiku</t>
  </si>
  <si>
    <t>003.</t>
  </si>
  <si>
    <t>3.1.</t>
  </si>
  <si>
    <t>Nodrošināsim prognozējamu nodokļu politikas attīstību.</t>
  </si>
  <si>
    <t>Lai uzlabotu Latvijas konkurētspēju attiecībā pret pārējām Baltijas valstīm (Lietuvu un Igauniju), pirms jebkurām nodokļu izmaiņām veikt salīdzinošu nodokļu analīzi.</t>
  </si>
  <si>
    <t>Izstrādāts analīzes rīks Baltijas valstu nodokļu salīdzināšanai, nodrošinot, ka likumprojekta anotācijā tiek atspoguļots nodokļu izmaiņu salīdzinājums.</t>
  </si>
  <si>
    <t>01.12.2015.</t>
  </si>
  <si>
    <t>3.2.</t>
  </si>
  <si>
    <t>Izvērtēt uzņēmumu ienākuma nodokļa režīmu, tai skaitā iespējas:                                                                                                                                                                           - ieviest individuālus, terminētus nodokļu plānus un nodokļu nomaksas diversifikāciju lielajiem investoriem;                                                                                            - atjaunot atvieglojumu zaudējumu pārnešanai uzņēmumu grupā;                                                                                                                                                                    - noteikt 0% likmi reinvestētai peļņai ražojošajiem uzņēmumiem.</t>
  </si>
  <si>
    <t>Sagatavots un MK iesniegts Konceptuāls ziņojums.</t>
  </si>
  <si>
    <t>EM</t>
  </si>
  <si>
    <t>01.12.2017.</t>
  </si>
  <si>
    <t>3.3.</t>
  </si>
  <si>
    <t>Izstrādātas un MK iesniegtas vidēja termiņa valsts nodokļu politikas pamatnostādnes.</t>
  </si>
  <si>
    <t>124, 156, 245, 270, 390, 382</t>
  </si>
  <si>
    <t>15.07.2017.</t>
  </si>
  <si>
    <t>3.4.</t>
  </si>
  <si>
    <t>Izvērtēt iespēju samazināt pievienotās vērtības nodokli centralizētai siltumapgādei mājsaimniecībām.</t>
  </si>
  <si>
    <t>Sagatavots un FM mājas lapā publicēts nodokļu atvieglojumu ietekmes izvērtējuma ziņojums.</t>
  </si>
  <si>
    <t>004.</t>
  </si>
  <si>
    <t>4.1.</t>
  </si>
  <si>
    <t>Īstenosim ēnu ekonomikas apkarošanas pasākumus un aktīvi vērsīsimies pret nodokļu nemaksāšanu, pastiprinātu uzmanību pievēršot kontrabandas, pievienotās vērtības nodokļa krāpšanas, „aplokšņu” algu, nelegālās nodarbinātības apkarošanai.</t>
  </si>
  <si>
    <t>Novērtēt ēnu ekonomikas apkarošanas pasākumu efektivitāti, apzināt problēmas, arī sadarbības jomā, un sniegt priekšlikumus to risināšanai, nodrošinot ēnu ekonomikas samazināšanos.</t>
  </si>
  <si>
    <t>Nodrošinātas divas Ēnu ekonomikas apkarošanas padomes sēdes un sagatavoti priekšlikumi ēnu ekonomikas mazināšanai.</t>
  </si>
  <si>
    <t>157, 146</t>
  </si>
  <si>
    <t>VID, IeM, LM</t>
  </si>
  <si>
    <t>30.12.2015.</t>
  </si>
  <si>
    <t>4.2.</t>
  </si>
  <si>
    <t xml:space="preserve"> Īstenosim ēnu ekonomikas apkarošanas pasākumus un aktīvi vērsīsimies pret nodokļu nemaksāšanu, pastiprinātu uzmanību pievēršot kontrabandas, pievienotās vērtības nodokļa krāpšanas, „aplokšņu” algu, nelegālās nodarbinātības apkarošanai.</t>
  </si>
  <si>
    <t>Modernizēt datorizēto nodokļu maksātāju riska novērtēšanas sistēmu nodokļu administrēšanas vajadzībām.</t>
  </si>
  <si>
    <t xml:space="preserve">1. Ieviesta modernizētā sistēma nodokļu kontroles vajadzībām. 
2. Ieviesta modernizētā sistēma nodokļu administrēšanas uzraudzības procesos. </t>
  </si>
  <si>
    <t>1. 31.12.2015.
2. 31.12.2016.</t>
  </si>
  <si>
    <t>4.3.</t>
  </si>
  <si>
    <t xml:space="preserve">Ieviest Transporta līdzekļu un konteineru automātisko identificēšanas sistēmu (TLKAIS) muitas kontroles punktos un robežšķēršošanas vietās uz ES ārējās robežas. </t>
  </si>
  <si>
    <t>Ieviesta TLKAIS Rīgas brīvostas MKP, Ventspils ostas MKP, Liepājas ostas MKP, Pededzes RKP, Kaplavas RKP, Meikšānu RKP.</t>
  </si>
  <si>
    <t>FM</t>
  </si>
  <si>
    <t>31.12.2015.</t>
  </si>
  <si>
    <t>4.4.</t>
  </si>
  <si>
    <t>Nodrošināt kontroles pasākumu īstenošanas procesā nepieciešamo muitas kinologu ar darba suņiem iesaistīšanu, turpinot pakāpenisku novecojušo darba suņu nomaiņu.</t>
  </si>
  <si>
    <t>Nodrošināts atbilstošs  kinologa ar darba suni muitas kontroles process.</t>
  </si>
  <si>
    <t>4.5.</t>
  </si>
  <si>
    <t>Izstrādāt un koordinēsim ikgadējo Tiesībaizsardzības iestāžu Rīcības plānu, lai aktivizētu cīņu pret akcīzes preču nelikumīgu apriti Latvijā.</t>
  </si>
  <si>
    <t>Panākts, ka akcīzes preču nelikumīgā tirgus īpatsvaram ir tendence samazināties.</t>
  </si>
  <si>
    <t xml:space="preserve">1.31.12.2015.
2.31.12.2016.
3.31.12.2017.
4.30.11.2018.
</t>
  </si>
  <si>
    <t>4.6.</t>
  </si>
  <si>
    <t>Veikt izvērtējumu par spēkā esošās pievienotā vērtības nodokļa "reversās" maksāšanas kārtības  piemērošanas efektivitāti un novērtējumu par minētās kārtības piemērošanas nepieciešamību citām nozarēm.</t>
  </si>
  <si>
    <t>Izstrādāts un iesniegts MK Informatīvais ziņojums.</t>
  </si>
  <si>
    <t>4.7.</t>
  </si>
  <si>
    <t>Modernizēt Eiropas Savienības ārējās robežas muitas kontroles punktu infrastruktūru un tehnisko aprīkojumu, nodrošinot efektīvu  muitas kontroles pasākumu īstenošanu un cīņu pret kontrabandu.</t>
  </si>
  <si>
    <t xml:space="preserve">1. Uzstādīts nepieciešamais muitas tehniskais aprīkojums Pāternieku MKP un Silenes MKP.                                                                             
2. Uzstādīts nepieciešamais muitas tehniskais aprīkojums Lidostas MKP, Rīgas brīvostas MKP, Ventspils ostas MKP, Liepājas ostas MKP, Liepājas lidostas MKP, Daugavpils MKP, Indras MKP, Kārsavas MKP un Zilupes MKP.
3. Uzstādīts kravas skeneris Terehovas MKP, Vientuļu MKP, Ventspils ostas MKP, Liepājas ostas MKP un visos MKP ierīkota videonovērošanas sistēma. </t>
  </si>
  <si>
    <t>1. 30.06.2015.
2. 31.12.2015.
3. 31.12.2016.</t>
  </si>
  <si>
    <t>4.8.</t>
  </si>
  <si>
    <t>Īstenot nozaru pieeju nodokļu administrēšanā nodokļu iekasēšanas uzlabošanai un godīgas konkurences nodrošināšanai.</t>
  </si>
  <si>
    <t>1. Jaunreģistrēto nodokļu maksātāju skaits nozarē
2. Darba ņēmēju skaita pieaugums nozarē
3. Papildus deklarētie darba ņēmēju ienākumi nozarē</t>
  </si>
  <si>
    <t>157, 146, 141</t>
  </si>
  <si>
    <t>4.9.</t>
  </si>
  <si>
    <t>Nodokļu krāpšanās iespēju mazināšanai un uzņēmējdarbības vides sakārtošanai aktivizēt pasākumus, kas vērsti pret negodprātīgiem nodokļu nemaksātājiem.</t>
  </si>
  <si>
    <t>Savlaicīgi veikti saimniecisko darbību ierobežojošie pasākumi saskaņā ar identificētajiem riskiem, nodrošinot iespējamo nodokļu  zudumu samazinājumu:
1.Piemērots papildsods, atņemot tiesības ieņemt noteiktus amatus komercsabiedrībās, valdes locekļu skaits;
2.Pieņemti lēmumi par nodokļu maksātāja izslēgšanu no VID PVN maksātāju reģistra, skaits;
3.Pieņemti lēmumi par saimnieciskās darbības apturēšanu, skaits;
4.Pieņemti lēmumi par saimnieciskās darbības izbeigšanu, skaits;
6. Noteikts riska adrešu statuss, juridisko adrešu skaits;
7. Fizisko personu riska sarakstā iekļautas fiziskās personas, skaits.</t>
  </si>
  <si>
    <t>30.11.2018.</t>
  </si>
  <si>
    <t xml:space="preserve">Tautsaimniecības izaugsme, makroekonomiskā stabilitāte, fiskālā politika </t>
  </si>
  <si>
    <t>4.10.</t>
  </si>
  <si>
    <t>Nodrošināt augsti profesionālu pārtikas, veterināro un fitosanitāro robežkontroli, pastiprināti kontrolējot dzīvnieku un dzīvnieku izcelsmes produktu ievešanu, lai nodrošinātu, ka LR un ES netiktu ievesti bīstamu dzīvnieku infekcijas slimību ierosinātāji.</t>
  </si>
  <si>
    <t>Pieļauta tikai atbilstošas pārtikas, dzīvu dzīvnieku un dzīvnieku un augu izcelsmes produktu ievešana no trešajām valstīm, kā arī aizsargāta sabiedrības un cilvēku veselība.</t>
  </si>
  <si>
    <t>ZM</t>
  </si>
  <si>
    <t>01.11.2018.</t>
  </si>
  <si>
    <t>4.11.</t>
  </si>
  <si>
    <t>Apkarot ēnu ekonomiku un nodrošināt godīgu konkurenci veselības nozarē.</t>
  </si>
  <si>
    <t xml:space="preserve">Ik gadu papildus veiktas 95 veselības aprūpes pakalpojumu pieejamības un valsts budžeta līdzekļu izlietojuma pārbaudes. </t>
  </si>
  <si>
    <t>VM</t>
  </si>
  <si>
    <t>31.12.2017.</t>
  </si>
  <si>
    <t>005.</t>
  </si>
  <si>
    <t>5.1.</t>
  </si>
  <si>
    <t>Nodrošināsim stabila, efektīvi regulēta un uzraudzīta finanšu sektora attīstību par inovatīvu, starptautiski konkurētspējīgu tautsaimniecības nozari, kas sniedz kvalitatīvus finanšu pakalpojumus iedzīvotājiem un uzņēmumiem, tajā skaitā piesaista investīcijas uzņēmējdarbībai.</t>
  </si>
  <si>
    <t>Turpināt Finanšu sektora attīstības plānā iekļauto priekšlikumu īstenošanu, kā arī pilnveidosim normatīvo bāzi finanšu sektorā, veicinot finanšu sektora attīstības stabilitāti un attīstību, vienlaikus mazinot noziedzīgi iegūtu līdzekļu legalizēšanas riskus.</t>
  </si>
  <si>
    <t>Izvērtēt Finanšu sektora attīstības plāna 2014.-2016.gadam īstenošanu un iesniegt izvērtējumu Ministru kabinetā, atbilstoši Finanšu stabilitātes un tautsaimniecības attīstības aktualitātēm.</t>
  </si>
  <si>
    <t>FKTK, Latvijas Banka, EM, ĀM, TM</t>
  </si>
  <si>
    <t>01.07.2016.</t>
  </si>
  <si>
    <t>006.</t>
  </si>
  <si>
    <t>6.1.</t>
  </si>
  <si>
    <t xml:space="preserve">Lai pilnveidotu mikrouzņēmumu nodokļa regulējumu, veiksim visaptverošu izvērtējumu, ņemot vērā nodokļa regulējuma ietekmi uz valsts budžetu, ēnu ekonomiku, nodarbināto sociālo aizsardzību un uzņēmējdarbības uzsākšanu. </t>
  </si>
  <si>
    <r>
      <t xml:space="preserve">Izvērtēsim Mikrouzņēmumu nodokļa likuma praktiskās īstenošanas gaitu un rezultātus, it īpaši attiecībā uz valsts sociālās apdrošināšanas iemaksām un sociālās apdrošināšanas pakalpojumu pieejamību mikrouzņēmumu darbiniekiem, kā arī vērtēsim iespēju mikrouzņēmumos strādājošajiem vecākiem, kuri gūst arī citus ienākumus, piemērot atvieglojumus par apgādībā esošiem bērniem un, atkarībā no pieņemtā lēmuma, tiks veikti attiecīgie pasākumi.
</t>
    </r>
    <r>
      <rPr>
        <b/>
        <i/>
        <sz val="12"/>
        <color indexed="18"/>
        <rFont val="Times New Roman"/>
        <family val="1"/>
        <charset val="186"/>
      </rPr>
      <t/>
    </r>
  </si>
  <si>
    <t>Iesniegts MK informatīvais ziņojums ar izvērtējumu par praktiskās īstenošanas gaitu un rezultātiem, t.sk., attiecībā uz valsts sociālās apdrošināšanas iemaksām un sociālās apdrošināšanas pakalpojumu pieejamību mikrouzņēmumu darbiniekiem.</t>
  </si>
  <si>
    <t>156, 245/238, 240</t>
  </si>
  <si>
    <t>LM</t>
  </si>
  <si>
    <t>FM, EM</t>
  </si>
  <si>
    <t>01.09.2015.</t>
  </si>
  <si>
    <t>6.2.</t>
  </si>
  <si>
    <t>Sagatavosim grozījumus Mikrouzņēmumu nodokļa likumā, lai atrisinātu ar mikrouzņēmumu nodokļa deklarācijas precizēšanu saistītās problēmas (MK 21.10.2014. sēdes protokols Nr.57, 46.§).</t>
  </si>
  <si>
    <t>Iesniegts MK likumprojekts par grozījumiem Mikrouzņēmumu nodokļa likumā, lai atrisinātu ar mikrouzņēmumu nodokļa deklarācijas precizēšanu saistītās problēmas.</t>
  </si>
  <si>
    <t>01.10.2015.</t>
  </si>
  <si>
    <t>007.</t>
  </si>
  <si>
    <t>7.1.</t>
  </si>
  <si>
    <t>Ņemot vērā tirgus nepilnību analīzi un papildinot komercsektora piedāvājumu, izstrādāsim jaunas atbalsta programmas, paplašinot Attīstības finanšu institūcijas darbību. Uzņēmumu konkurētspējas stiprināšanai apstiprināsim programmu uzņēmumu kapitāla piesaistei, finanšu pieejamības uzlabošanai un ieguldījumu veicināšanai inovācijā un zinātniski ietilpīgos projektos.</t>
  </si>
  <si>
    <t>Izstrādāt valsts atbalsta programmas un nodrošināt finansējuma pieejamību komersantu izveidei un izaugsmei.</t>
  </si>
  <si>
    <t>1. Iesniegti MK noteikumu projekti šādiem finanšu instrumentu veidiem:  
- aizdevumu programmas (t.sk. uzņēmējdarbības uzsācējiem, mikrokreditēšanai un uzņēmumu izaugsmei);  
- garantiju programmas (t.sk. investīciju veikšanai, apgrozāmiem līdzekļiem);
- agrīnas stadijas (t.sk. akseleratori) un izaugsmes riska kapitāls; 
- biznesa eņģeļu atbalsta programma;
- programma finansējuma pieejamībai uzņēmumiem grūtībās.
2. Nodrošināts atbalsts uzņēmējiem finansējuma pieejamībai.</t>
  </si>
  <si>
    <t xml:space="preserve">128, 99, 100, 101, 111, 114, 115
</t>
  </si>
  <si>
    <t>FM, ZM, AFI</t>
  </si>
  <si>
    <t>1. 31.12.2015.
2. 30.11.2018.</t>
  </si>
  <si>
    <t>7.2.</t>
  </si>
  <si>
    <t>Izstrādāt ilgtermiņa valsts atbalsta programmas, nodrošināt atbalstu ieguldījumiem inovācijās un MVK konkurētspējā.</t>
  </si>
  <si>
    <t>1. Iesniegti MK noteikumu projekti šādiem valsts atbalsta veidiem: apmācību programmas, kompetenču centri, klasteri, inkubatori, ārējo tirgu apgūšana, jaunu produktu ieviešana ražošanā, tūrisma veicināšana un energoefektivitāte.
2. Nodrošināts atbalsts uzņēmējiem.</t>
  </si>
  <si>
    <t>1. 30.09.2015.
2. 30.11.2018.</t>
  </si>
  <si>
    <t>008.</t>
  </si>
  <si>
    <t>8.1.</t>
  </si>
  <si>
    <t>Veicināsim ilgtermiņa resursu piesaisti tautsaimniecībai, tajā skaitā jaunajos instrumentos izmantojot pensiju un ieguldījumu plānu līdzekļus.</t>
  </si>
  <si>
    <t xml:space="preserve">Izstrādāt riska kapitāla programmas, t.sk. piesaistot ilgtermiņa resursus tautsaimniecībai.   </t>
  </si>
  <si>
    <t>Iesniegtas izskatīšanai MK finanšu instrumentu valsts atbalsta programmas kapitāla piesaistei.</t>
  </si>
  <si>
    <t xml:space="preserve">31.12.2015.              </t>
  </si>
  <si>
    <t>8.2.</t>
  </si>
  <si>
    <t>Izvērtēt iespējas ilgtermiņa resursu piesaistei tautsaimniecībai izmantot pensiju un ieguldījumu plānu līdzekļus, t.sk. Attīstības finanšu institūcijas un Latvijas zemes fonda ietvaros.</t>
  </si>
  <si>
    <t>Iesniegti izskatīšanai MK priekšlikumi pensiju un ieguldījumu plānu līdzekļu izmantošanai ilgtermiņa resursu piesaistei tautsaimniecībai.</t>
  </si>
  <si>
    <t>EM, ZM, LM</t>
  </si>
  <si>
    <t xml:space="preserve">31.12.2015.                      </t>
  </si>
  <si>
    <t>009.</t>
  </si>
  <si>
    <t>9.1.</t>
  </si>
  <si>
    <t>Panāksim banku kredītlīdzekļiem alternatīva finansējuma veidošanos un attīstību, izmantojot finanšu instrumentus kooperatīvajā sektorā.</t>
  </si>
  <si>
    <t>Izstrādāt banku kredītlīdzekļiem alternatīva finansējuma programmu priekšlikumus, lai veicinātu finanšu instrumentu attīstību, veicinot kooperāciju.</t>
  </si>
  <si>
    <t>Izstrādāti un iesniegti izskatīšanai MK priekšlikumi atbalsta programmām, veicinot alternatīvu finansēšanas instrumentu ieviešanu.</t>
  </si>
  <si>
    <t>ZM, EM</t>
  </si>
  <si>
    <t>010.</t>
  </si>
  <si>
    <t>10.1.</t>
  </si>
  <si>
    <t>Sadarbībā ar pašvaldībām atbalstīsim finanšu sistēmas attīstību, tai skaitā veicinot iedzīvotāju un pašvaldību apvienošanos kooperatīvās krājaizdevu sabiedrībās ar mērķi pašiem pārvaldīt savus finanšu resursus, nodrošinot finansējuma pieejamību pēc iespējas tuvāk cilvēku dzīves vietām.</t>
  </si>
  <si>
    <t>Sagatavot priekšlikumus kooperatīvo krājaizdevu sabiedrību attīstībai, veicinot iedzīvotāju un pašvaldību apvienošanos kooperatīvās krājaizdevu sabiedrībās ar mērķi pašiem pārvaldīt savus finanšu resursus, nodrošinot finansējuma pieejamību pēc iespējas tuvāk cilvēku dzīves vietām.</t>
  </si>
  <si>
    <t>Izvērtēti un iesniegti izskatīšanai MK priekšlikumi krājaizdevu sabiedrību darbības pilnveidošanai.</t>
  </si>
  <si>
    <t>EM, VARAM, Latvijas Banka, FKTK</t>
  </si>
  <si>
    <t>011.</t>
  </si>
  <si>
    <t>11.1.</t>
  </si>
  <si>
    <t>Nodrošināsim kredītu garantiju pieejamību pirmajam mājoklim, pārskatot tiesisko regulējumu un iedarbinot valsts atbalsta programmu.</t>
  </si>
  <si>
    <t>Izvērtēt nepieciešamās tiesiskā regulējuma izmaiņas, lai uzsāktu mājokļu atbalsta programmas īstenošanu.</t>
  </si>
  <si>
    <t>Iesniegts MK informatīvais ziņojums par nepieciešamajām tiesiskā regulējuma izmaiņām.</t>
  </si>
  <si>
    <t>TM, FM</t>
  </si>
  <si>
    <t>01.07.2015.</t>
  </si>
  <si>
    <t xml:space="preserve">Uzņēmējdarbība, nodarbinātība, investīciju piesaiste un eksporta atbalsts </t>
  </si>
  <si>
    <t>012.</t>
  </si>
  <si>
    <t>12.1.</t>
  </si>
  <si>
    <t>Veiksim pastāvīgu konkurētspējas un uzņēmējdarbības vides monitoringu un novērsīsim trūkumus (tiesu sistēmā, būvniecības procesos u.c.), lai panāktu uzlabojumus "Doing Business" un Globālās konkurētspējas indeksa reitingos.</t>
  </si>
  <si>
    <t xml:space="preserve">Pilnveidot tiesisko vidi būvniecības kvalitātes sekmēšanai. 
</t>
  </si>
  <si>
    <t>1. Atbilstoši Būvniecības likumam pārstrādāti Latvijas būvnormatīvi.
2. Iesniegts MK rīcības plāna projekts par Eirokodeksu standartu uzlabošanas pasākumu ieviešanu 2015.-2019.gadam.
3. Nodrošināta būvkomersantu klasifikācijas sistēmas ieviešana.</t>
  </si>
  <si>
    <t xml:space="preserve"> </t>
  </si>
  <si>
    <t>1. 01.07.2015.
2. 01.07.2015.
3. 31.12.2015.</t>
  </si>
  <si>
    <t>12.2.</t>
  </si>
  <si>
    <t xml:space="preserve">Izstrādāt Uzņēmējdarbības vides uzlabošanas pasākumu plānu 2016.-2017.gadam, t.sk. turpinot "klusēšanas-piekrišanas" principa ieviešanu, ņemot vērā 2015.gada uzņēmēju aptaujas rezultātus par administratīvo procedūru ietekmi uz uzņēmējdarbības vidi, "Doing Business" un Globālās konkurētspējas indeksa reitingus. </t>
  </si>
  <si>
    <t>Iesniegts MK Uzņēmējdarbības vides uzlabošanas pasākumu plāna 2016.-2017.gadam projekts.</t>
  </si>
  <si>
    <t>154, 155, 143</t>
  </si>
  <si>
    <t>FM, TM, VARAM, LM, SM, VK</t>
  </si>
  <si>
    <t>15.02.2016.</t>
  </si>
  <si>
    <t>12.3.</t>
  </si>
  <si>
    <t>Veikt tautsaimniecības attīstības un konkurētspējas analīzi, sagatavojot ekonomikas attīstības prognozes, kas veido pamatietvaru kopējai īstenotajai ekonomikas struktūrpolitikai.</t>
  </si>
  <si>
    <t>1. Iesniegts MK informatīvais ziņojums par makroekonomisko situāciju valstī (4 ziņojumi gadā).
2. Sagatavots biļetens "Ziņojums par Latvijas tautsaimniecības attīstību" (2 biļeteni gadā).
3. Sagatavots pārskats "Latvijas tautsaimniecība: Makroekonomiskais apskats" (4 pārskati gadā).</t>
  </si>
  <si>
    <t>1., 3. 
15.10.2015.
15.10.2016. 15.10.2017. 15.10.2018. 
2.  
01.08.2015. 01.08.2016. 01.08.2017. 01.08.2018.</t>
  </si>
  <si>
    <t>Uzņēmējdarbība, nodarbinātība, investīciju piesaiste un eksporta atbalsts</t>
  </si>
  <si>
    <t>12.4.</t>
  </si>
  <si>
    <t>Regulāras Latvijas konkurētspējas izvērtējuma veikšanas sistēmas nodrošināšana un tā uzraudzības (monitoringa) sistēmas ieviešana.</t>
  </si>
  <si>
    <t>Veikti divi padziļināti pētījumi ik gadu, reizi 3 – 5 gados veicot pilnu Latvijas konkurētspējas novērtējumu.</t>
  </si>
  <si>
    <t>154, 144</t>
  </si>
  <si>
    <t>VK</t>
  </si>
  <si>
    <t>PKC, EM, FM</t>
  </si>
  <si>
    <t>30.09.2018.</t>
  </si>
  <si>
    <t>12.5.</t>
  </si>
  <si>
    <t>Pilnveidot normatīvos aktus pārtikas aprites un veterinārās uzraudzības jomā, nodrošinot, ka uzņēmumi darbojas tikai ekspluatācijā nodotās būvēs un atbilstoši plānotajam un Nekustamā īpašuma valsts kadastra informācijas sistēmā reģistrētajam lietošanas veidam (saskaņā ar MK 02.09.2014. sēdes protokola Nr.46 32.§ 4.punktu.).</t>
  </si>
  <si>
    <t>Sagatavoti un iesniegti MK grozījumi MK noteikumos:
1. MK 10.09.2013. noteikumi Nr.768 „Prasības veterinārmedicīniskās prakses iestādēm un veterinārmedicīniskā pakalpojuma sniedzējiem un to reģistrācijas un reģistrācijas anulēšanas kārtība”;
2. MK 11.01.2011. noteikumi Nr.35 „Kārtība, kādā izsniedzamas, apturamas, pārreģistrējamas un anulējamas speciālās atļaujas (licences) veterinārfarmaceitiskajai darbībai”;
3. MK 02.02.2010. noteikumi Nr.104 „Pārtikas uzņēmumu atzīšanas un reģistrācijas kārtība”;
4. MK 13.10.2008. noteikumi Nr.844 „Mājputnu un inkubējamo olu aprites kārtība”;
5. MK 30.032004. noteikumi Nr.206 „Noteikumi par veterinārajām prasībām aitu un kazu apritei”;
6. MK 22.12.2009. decembra noteikumi Nr.1647 „Veterinārās prasības govju un cūku apritei”;
7. MK 12.01.2010. noteikumi Nr.34 „Veterinārās prasības to dzīvnieku apritei, kas nav minēti citos normatīvajos aktos par veterināro kontroli”;
8. MK 31.08.2010. noteikumi Nr.818 „Noteikumi par veterinārajām prasībām govju, cūku, aitu, kazu un zirgu sugas dzīvnieku embriju un olšūnu un zirgu, aitu un kazu sugas dzīvnieku spermas apritei, kā arī embriju transplantācijas uzņēmumu, spermas sagatavošanas centru un spermas uzglabāšanas centru reģistrācijas kārtību”;
9. MK 27.06.2006. noteikumi Nr.529 „Veterinārās prasības buļļu spermas tirdzniecībai Eiropas Savienības dalībvalstīs un ievešanai no trešajām valstīm”;
10. MK 28.03.2006. noteikumi Nr.235 „Veterinārās prasības cūku sugas dzīvnieku spermas tirdzniecībai citās Eiropas Savienības dalībvalstīs un ievešanai no trešajām valstīm, kā arī mājas cūku sugas dzīvnieku spermas sagatavošanas centra reģistrācijas kārtība”;
11. MK 30.03.2004. noteikumi Nr.206 „Noteikumi par veterinārajām prasībām aitu un kazu apritei”;
12. MK 04.04.2006. noteikumi Nr.266 „Labturības prasības mājas (istabas) dzīvnieku turēšanai, tirdzniecībai un demonstrēšanai publiskās izstādēs, kā arī suņa apmācībai”;
13. MK 16.05.2006. noteikumi Nr.407 „Noteikumi par dzīvnieku labturības prasībām dzīvnieku patversmēs un dzīvnieku viesnīcās, kārtību, kādā dzīvnieku nodod dzīvnieku patversmē vai dzīvnieku viesnīcā, kā arī dzīvnieku patversmju un dzīvnieku viesnīcu reģistrācijas kārtību”;
14. MK 22.01.2013. noteikumi Nr.52 „Noteikumi par zinātniskiem mērķiem izmantojamo dzīvnieku aizsardzību”;
15. MK 30.06.2009. noteikumi Nr.730 „Dzīvnieku barības apritē iesaistītā uzņēmuma reģistrācijas un atzīšanas kārtība”;
16. MK 19.10.2011. noteikumi Nr.808 „Noteikumi par materiāliem un izstrādājumiem, kas paredzēti saskarei ar pārtiku”.</t>
  </si>
  <si>
    <t>30.06.2016.</t>
  </si>
  <si>
    <t>013.</t>
  </si>
  <si>
    <t>13.1.</t>
  </si>
  <si>
    <t>Veidosim uzņēmējdarbības attīstībai un investīciju piesaistei atbilstošu infrastruktūru. Nodrošināsim investīciju aizsardzību, atvieglojot ar komercdarbību saistīto strīdu izskatīšanas kārtību un veicinot alternatīvu strīdu risināšanas metožu attīstību. Tiesu sistēmā panāksim efektīvu lietu izskatīšanu saprātīgā termiņā, izvērtēsim un mazināsim uzņēmējdarbības riskus, precizējot investoru tiesību aizsardzības un maksātnespējas jomas regulējumu.</t>
  </si>
  <si>
    <t>Ieviest un īstenot Ekonomiskās sadarbības un attīstības organizācijas (ESAO) izteiktās rekomendācijas korporatīvās pārvaldības jomā.</t>
  </si>
  <si>
    <t>Apstiprināšanai MK iesniegti normatīvo aktu projekti un īstenoti citi nepieciešamie uzdevumi.</t>
  </si>
  <si>
    <t>TM</t>
  </si>
  <si>
    <t>FKTK, policija, prokuratūra, FM, IEM</t>
  </si>
  <si>
    <t>01.06.2015.</t>
  </si>
  <si>
    <t>13.2.</t>
  </si>
  <si>
    <t>Pilnveidot un modernizēt akciju reģistrācijas procesu un akcionāru uzskaiti, atvieglot un samazināt prasības, kas saistītas ar sabiedrības pamatkapitālu un vērtspapīru emisiju.</t>
  </si>
  <si>
    <t>Apstiprināšanai MK iesniegti normatīvo aktu projekti.</t>
  </si>
  <si>
    <t>01.10.2016.</t>
  </si>
  <si>
    <t>13.3.</t>
  </si>
  <si>
    <t>Turpināt normatīvo aktu grozījumu precizēšanu un virzību pieņemšanai galīgajā lasījumā Saeimā, tādējādi noslēdzot pāreju uz tīro instanču tiesu sistēmu civillietās.</t>
  </si>
  <si>
    <t>Pieņemti likumprojekti: „Grozījums Dizainparaugu likumā”, „Grozījumi likumā „Par preču zīmēm un ģeogrāfiskās izcelsmes norādēm””, „Grozījumi Pusvadītāju izstrādājumu topogrāfiju aizsardzības likumā”; „Grozījumi Patentu likumā”.</t>
  </si>
  <si>
    <t>142, 143</t>
  </si>
  <si>
    <t>01.01.2015.</t>
  </si>
  <si>
    <t>13.4.</t>
  </si>
  <si>
    <t>Lai veidotu optimāli funkcionējošu un sabiedrībai augsti lietderīgu tiesas procesa modeli, kas nodrošinātu kvalitatīvāku, ātrāku un efektīvāku strīda risinājumu, vienlaikus samazinot arī tiesu noslodzi, veikt izpēti advokātu iesaistei atsevišķās civillietu kategorijās, un nepieciešamības gadījumā izstrādāt konceptuālu ziņojumu par advokātu procesa iespējamo ieviešanu atsevišķās civillietu kategorijās.</t>
  </si>
  <si>
    <t>Apstiprināšanai MK iesniegts konceptuāls ziņojums.</t>
  </si>
  <si>
    <t>13.5.</t>
  </si>
  <si>
    <t>Izstrādāt ar grozījumiem Maksātnespējas likumā (stāsies spēkā 2015.gada 1.martā) saistītos grozījumus Civilprocesa likumā kreditoru aizsardzības stiprināšanai tiesiskās aizsardzības procesā.</t>
  </si>
  <si>
    <t>Pieņemti grozījumi Civilprocesa likumā.</t>
  </si>
  <si>
    <t>01.03.2015.</t>
  </si>
  <si>
    <t>13.6.</t>
  </si>
  <si>
    <t>Sekmēt Eiropas Savienības fondu 2014.–2020. gada plānošanas perioda investīciju piesaisti pašvaldībās ar mērķi attīstīt publisko infrastruktūru uzņēmējdarbības veicināšanai, t.sk., sniedzot atbalstu integrētām teritoriālām investīcijām "Pilsētvides" attīstībai un degradēto teritoriju atjaunošanai.</t>
  </si>
  <si>
    <t>Iesniegti MK noteikumi un uzsākta darbības programmas "Izaugsme un nodarbinātība" specifisko atbalsta mērķu, kas paredz palielināt privāto investīciju apjomu reģionos, un atjaunot degradētās teritorijas, sniedzot papildu atbalstu Austrumu pierobežai, ieviešana.</t>
  </si>
  <si>
    <t>127, 392, 393, 382, 378, 375, 382</t>
  </si>
  <si>
    <t>VARAM</t>
  </si>
  <si>
    <t>FM, EM, CFLA, plānošanas reģioni.</t>
  </si>
  <si>
    <t>13.7.</t>
  </si>
  <si>
    <t>Uzsākt ES fondu 2007.-2013.gada plānošanas perioda pētniecības un attīstības atbalsta pasākumu ex-post novērtējumu, kas sniegs ieguldījumu ES fondu 2014.-2020.gada plānošanā.</t>
  </si>
  <si>
    <t>Izstrādāts ES fondu 2007.-2013.gada plānošanas perioda pētniecības un attīstības atbalsta pasākumu ex-post novērtējums.</t>
  </si>
  <si>
    <t>EM, IZM</t>
  </si>
  <si>
    <t>01.04.2016.</t>
  </si>
  <si>
    <t>014.</t>
  </si>
  <si>
    <t>14.1.</t>
  </si>
  <si>
    <t>Radīsim labvēlīgus apstākļus tehnoloģiskajai sagatavotībai, lai sekmētu zināšanu pārnesi, inovāciju un tās pielietojamību, augstas pievienotās vērtības tehnoloģiju radīšanu un komercializēšanu.</t>
  </si>
  <si>
    <t xml:space="preserve">Nodrošināt plašāku tehnoloģiju pārneses pakalpojumu pieejamību valsts zinātniskajām institūcijām, veidojot tehnoloģiju pārneses centrus, stiprinot Latvijas Investīciju un attīstības aģentūras lomu tehnoloģiju pārneses pasākumu koordinācijā un sniedzot atbalstu komercializācijas ideju sagatavošanai licenciātu un investoru piesaistei.  </t>
  </si>
  <si>
    <t>1. Iesniegts MK normatīvā akta projekts, kas nosaka 2014.-2020.gada plānošanas perioda atbalsta programmas ieviešanas nosacījumus.
2. Nodrošināts atbalsts 1-2 tehnoloģiju pārneses centriem, atbalstītas 100 komercializācijas idejas (rādītājs sasniegts 2020.gadā).</t>
  </si>
  <si>
    <t xml:space="preserve">172, 186, 99, 100, 101, 115 </t>
  </si>
  <si>
    <t>FM, LIAA, CFLA</t>
  </si>
  <si>
    <t>1. 31.03.2016.
2. 30.11.2018.</t>
  </si>
  <si>
    <t>14.2.</t>
  </si>
  <si>
    <t xml:space="preserve">Sniegt grantu atbalstu kompetences centru kā uzņēmēju sadarbības platformas attīstībai un eksportspējīgu produktu un tehnoloģiju izstrādei un ieviešanai.
</t>
  </si>
  <si>
    <t>1. Iesniegts MK normatīvā akta projekts, kas nosaka 2014.-2020.gada plānošanas perioda atbalsta programmas ieviešanas nosacījumus.
2. Nodrošināts atbalsts vismaz 6 kompetences centriem (rādītājs sasniegts 2020.gadā).</t>
  </si>
  <si>
    <t>14.3.</t>
  </si>
  <si>
    <t xml:space="preserve">Sniegt atbalstu klasteru aktivitātēm, lai sekmētu komersantu sadarbību un integrāciju pievienotās vērtības ķēdēs. 
</t>
  </si>
  <si>
    <t>1. Iesniegts MK normatīvā akta projekts, kas nosaka 2014.-2020.gada plānošanas perioda atbalsta programmas ieviešanas nosacījumus. 
2. Nodrošināts atbalsts vismaz 10 klasteriem (rādītājs sasniegts 2020.gadā).</t>
  </si>
  <si>
    <t>99,100,101,115</t>
  </si>
  <si>
    <t>14.4.</t>
  </si>
  <si>
    <t>Sniegt atbalstu MVK papildu kompetences un pakalpojumu iegādei, kas nepieciešami jauna vai būtiski uzlabotu produktu un tehnoloģiju izstrādei un aizsardzībai.</t>
  </si>
  <si>
    <t>1. Iesniegts MK normatīvā akta projekts, kas nosaka 2014.-2020.gada plānošanas perioda atbalsta programmas ieviešanas nosacījumus. 
2. Sniegts atbalsts vismaz 150 MVK (rādītājs sasniegts 2020.gadā).</t>
  </si>
  <si>
    <t>FM, CFLA</t>
  </si>
  <si>
    <t>14.5.</t>
  </si>
  <si>
    <r>
      <t xml:space="preserve">Nodrošināt inkubatoru atbalstu uzņēmējdarbības uzsācējiem.
</t>
    </r>
    <r>
      <rPr>
        <b/>
        <i/>
        <sz val="12"/>
        <color indexed="18"/>
        <rFont val="Times New Roman"/>
        <family val="1"/>
        <charset val="186"/>
      </rPr>
      <t/>
    </r>
  </si>
  <si>
    <t xml:space="preserve">1. Iesniegts MK normatīvā akta projekts, kas nosaka 2014.-2020.gada plānošanas perioda atbalsta programmas ieviešanas nosacījumus.
2. Sniegts atbalsts reģionālos inkubatoros vismaz 200 uzņēmējdarbības uzsācējiem (rādītājs sasniegts 2020.gadā).
3. Sniegts atbalsts Zaļo tehnoloģiju inkubatora ietvaros pirmsinkubācijas pakalpojumiem - 70 biznesa idejām un inkubācijas pakalpojumi 15 komersantiem. </t>
  </si>
  <si>
    <t>1. 31.05.2015.
2. 30.11.2018.
3. 01.05.2016.</t>
  </si>
  <si>
    <t>015.</t>
  </si>
  <si>
    <t>15.1.</t>
  </si>
  <si>
    <t>Pilnveidosim publisko iepirkumu sistēmu, mazinot ēnu ekonomikas ietekmi, ierobežosim ārzonās reģistrētu uzņēmumu un uzņēmumu, kuros alga būtiski zemāka par vidējo nozarē, iespējas piedalīties valsts un pašvaldību iepirkumos, palielināsim atbildību par izpildes kvalitāti. Iekļausim „zaļā iepirkuma” principus publiskajos iepirkumos.</t>
  </si>
  <si>
    <t>Izstrādājot jauno Publisko iepirkumu likumu, paredzēt deleģējumu MK noteikumu izstrādei par "zaļā iepirkuma" principu piemērošanu būvdarbu, piegādes un pakalpojumu līgumiem.</t>
  </si>
  <si>
    <t>Iesniegts MK Publisko iepirkumu likums.</t>
  </si>
  <si>
    <t>439, 197, 198</t>
  </si>
  <si>
    <t>VARAM, IZM</t>
  </si>
  <si>
    <t>15.2.</t>
  </si>
  <si>
    <t>Izvērtēt iespējas ierobežot ārzonās reģistrētu uzņēmumu dalību valsts un pašvaldību iepirkumos.</t>
  </si>
  <si>
    <t>Iesniegts MK informatīvais ziņojums par iespējām ierobežot ārzonās reģistrētu uzņēmumu dalību valsts un pašvaldību iepirkumos.</t>
  </si>
  <si>
    <t>15.3.</t>
  </si>
  <si>
    <t xml:space="preserve">Pilnveidosim publisko iepirkumu sistēmu, mazinot ēnu ekonomikas ietekmi, ierobežosim iespējas piedalīties valsts un pašvaldību iepirkumos ārzonās reģistrētiem uzņēmumiem, kā arī uzņēmumiem, kuros alga ir būtiski zemāka par vidējo nozarē. Palielināsim atbildību par izpildes kvalitāti, iekļausim "zaļā iepirkuma" principus publiskajos iepirkumos. </t>
  </si>
  <si>
    <t>Pieņemsim Zaļā iepirkuma veicināšanas plānu vidējam termiņam un uzsāksim tā īstenošanu, nodrošinot zaļā iepirkuma pieaugumu valsts un pašvaldību iestāžu veiktajos iepirkumos .</t>
  </si>
  <si>
    <t xml:space="preserve">1. Iesniegts MK Zaļā iepirkuma veicināšanas plāns 2015.-2017.gadam.  
2. Izstrādāti MK noteikumi par "zaļā iepirkuma" principu piemērošanu.
3. Sākot ar 2015.gadu iepirkumi, kas tiek plānoti no valsts budžeta un kuriem tiek piemērots zaļais iepirkums, sasniedz vismaz 15%, 2016.gadā 20% un 2017.gadā 30% finansiālā izteiksmē no kopējā valsts un pašvaldību iestāžu veikto iepirkumu apjoma. </t>
  </si>
  <si>
    <t>1. 31.03.2015.
2. 30.12.2015.
3. 29.12.2017.</t>
  </si>
  <si>
    <t>016.</t>
  </si>
  <si>
    <t>16.1.</t>
  </si>
  <si>
    <t>Veidosim radošo industriju klasteri/puduru kā radošu vietu mākslas, zinātnes, izglītības, uzņēmējdarbības un tehnoloģiju mijiedarbībai jaunu uzņēmumu un produktu izveidei un inovāciju rosināšanai ekonomikā, sociālajā un vides jomā un publiskajā pārvaldē, kā arī sekmēsim Latvijas radošo industriju eksportspēju.</t>
  </si>
  <si>
    <t>Veiksmīgi apgūstot ES fondu finansējumu,  izveidot vismaz divus  radošo industriju inkubatorus, nodrošinot  pirmsinkubācijas un inkubācijas pakalpojumus topošajiem un jaunajiem uzņēmējiem.</t>
  </si>
  <si>
    <t>Izveidots viens radošo industriju inkubators Rīgā un viens radošo industriju inkubators ārpus Rīgas.</t>
  </si>
  <si>
    <t>KM</t>
  </si>
  <si>
    <t>EM, LIAA, FM, CFLA</t>
  </si>
  <si>
    <t>01.10.2018.</t>
  </si>
  <si>
    <t>16.2.</t>
  </si>
  <si>
    <t>Turpināt īstenot iestrādnes izglītības iestāžu un uzņēmējdarbības sektora sadarbības stiprināšanai radošo industriju jomā un attīstīt radošo industriju centru TAB FAB .</t>
  </si>
  <si>
    <t xml:space="preserve">Izstrādāta "Radošā centra TAB FAB" attīstības koncepcija, definētas centra kompetences.  </t>
  </si>
  <si>
    <t>131, 133</t>
  </si>
  <si>
    <t>LKA, LMA, JVLMA</t>
  </si>
  <si>
    <t>16.3.</t>
  </si>
  <si>
    <t>Atbalstīt Baltijas valstu kopprodukciju veidošanu un sadarbību dažādu kino projektu īstenošanā.</t>
  </si>
  <si>
    <t xml:space="preserve"> Baltijas valstu kopprodukciju skaita ikgadējais % pieaugums un stiprināta Latvijas kino konkurētspēja tirgū.</t>
  </si>
  <si>
    <t>NKC</t>
  </si>
  <si>
    <t>01.10.2018</t>
  </si>
  <si>
    <t>16.4.</t>
  </si>
  <si>
    <t>Īstenot un attīstīt Radošās darbības nedēļu „Radi!” ar mērķi popularizēt Latvijas radošo industriju potenciālu.</t>
  </si>
  <si>
    <t>Ik gadu organizēta Radošās darbības nedēļa, informēta un izglītota sabiedrība par radošo industriju ieguldījumu valsts un sabiedrības izaugsmē.</t>
  </si>
  <si>
    <t>IZM, VARAM, ĀM, EM</t>
  </si>
  <si>
    <t>017.</t>
  </si>
  <si>
    <t>17.1.</t>
  </si>
  <si>
    <t xml:space="preserve">Atbalstīsim preču un pakalpojumu eksportu un jaunu tirgu apgūšanu, stiprinot vēstniecību un Latvijas Investīciju un attīstības aģentūras kapacitāti un sadarbojoties ar uzņēmēju organizācijām un ekonomisko interešu pārstāvniecībām, kā arī nodrošināsim ilgtermiņa eksporta kredītu garantijas. </t>
  </si>
  <si>
    <t xml:space="preserve">Nodrošināt atbalstu uzņēmumiem eksporta tirgu izpētei un citiem eksporta veicināšanas (t.sk. sertificēšanas) pasākumiem, jaunu tirgu apgūšanai ES struktūrfondu programmas "Ārējo tirgu apgūšana" ietvaros.
</t>
  </si>
  <si>
    <t>1. Iesniegts MK normatīvā akta projekts, kas nosaka 2014.-2020.gada plānošanas perioda atbalsta programmas ieviešanas nosacījumus.
2. Sniegts atbalsts vismaz 1000 MVK, t.sk. atbilstības novērtēšanas izdevumu segšanai (rādītājs sasniegts 2020.gadā).</t>
  </si>
  <si>
    <t>129, 99</t>
  </si>
  <si>
    <t>LIAA</t>
  </si>
  <si>
    <t xml:space="preserve">1. 31.08.2015.
2. 30.11.2018.  </t>
  </si>
  <si>
    <t>17.2.</t>
  </si>
  <si>
    <t>Turpināt Latvijas ārējo ekonomisko pārstāvniecību darbu un nodrošināt pagaidu pārstāvjus eksporta mērķa tirgos (t.sk. Kazahstānā, Azerbaidžānā, Itālijā, Somijā, Ķīnā, Apvienotajos Arābu Emirātos un Singapūrā) līdz 2015.gada 31.decembrim.</t>
  </si>
  <si>
    <t>1. Iesniegts MK normatīvā akta projekts, lai sniegtu atbalstu uzņēmējiem jaunu tirgu apgūšanā.
2. Nodrošināts atbalsts uzņēmējiem ārējo tirgu apgūšanā, t.sk., papildus esošajām 14 Latvijas ekonomiskajām pārstāvniecībām pieņemot darbā 8 LIAA pārstāvjus uz laiku līdz 31.12.2015.</t>
  </si>
  <si>
    <t xml:space="preserve"> 129, 99, 111, 114</t>
  </si>
  <si>
    <t>17.3.</t>
  </si>
  <si>
    <t>Izstrādāt valsts atbalsta programmas un nodrošināsim finansējuma pieejamību komersantu izveidei un izaugsmei.</t>
  </si>
  <si>
    <t>1. Iesniegts MK noteikumu projekts par eksporta kredītu garantijas programmas finanšu instrumentu.
2. Nodrošināts atbalsts uzņēmējiem finansējuma pieejamībai.</t>
  </si>
  <si>
    <t>018.</t>
  </si>
  <si>
    <t>18.1.</t>
  </si>
  <si>
    <t>Izveidosim un ieviesīsim atbalsta programmas, kas veicina industriālo platību pieejamību investoriem, izmantojot Eiropas Savienības fondu resursus.</t>
  </si>
  <si>
    <t xml:space="preserve">Nodrošināt atbalstu infrastruktūras izveidei apstrādes rūpniecības attīstībai un investīciju piesaistes veicināšanai. </t>
  </si>
  <si>
    <t>1. Iesniegts MK normatīvā akta projekts, kas nosaka 2014.-2020.gada plānošanas perioda atbalsta programmas ieviešanas nosacījumus.
2. Nodrošināts atbalsts infrastruktūras (telpu un industriālo pieslēgumu) izveidei vismaz 20  apstrādes rūpniecības uzņēmumu (MVK) vajadzībām, t.sk. investīciju piesaistes veicināšanai (rādītājs sasniegts 2020.gadā).</t>
  </si>
  <si>
    <t>019.</t>
  </si>
  <si>
    <t>19.1.</t>
  </si>
  <si>
    <t xml:space="preserve">Nodrošināsim, lai Latvija kā viena no Eiropas zaļākajām valstīm uzņemtos pamatotas un tautsaimniecības ilgtermiņa interesēm atbilstošas siltumnīcefektu izraisošo gāzu emisiju samazināšanas saistības. </t>
  </si>
  <si>
    <t>Izstrādāt Klimata pārmaiņu samazināšanas plānu periodam līdz 2020.gadam, lai noteiktu rīcībpolitiku un pasākumus SEG emisiju samazināšanai un ierobežošanai.</t>
  </si>
  <si>
    <t>Iesniegts MK politikas plānošanas dokuments (plāns).</t>
  </si>
  <si>
    <t>438, 122, 199</t>
  </si>
  <si>
    <t xml:space="preserve">VARAM </t>
  </si>
  <si>
    <t>19.2.</t>
  </si>
  <si>
    <t xml:space="preserve">Turpināsim veikt aprēķinus par siltumnīcefekta gāzu emisiju ierobežošanas pasākumu sagaidāmo ietekmi uz Latvijas tautsaimniecības sektoriem un izvērtēsim efektīvākos instrumentus emisiju samazināšanai katrā no sektoriem. </t>
  </si>
  <si>
    <t xml:space="preserve">1. Nodrošināta  Latvijas progresa ikgadēja izvērtēšana siltumnīcefekta gāzu mērķu izpildē.
2. Sagatavotas Latvijas siltumnīcefekta gāzu un gaisa piesārņojošo vielu prognozes.
3. Izvērtēt lauksaimniecības nozares siltumnīcefekta gāzu un gaisa piesārņojošo vielu emisiju samazināšanas potenciālu, veikt iespējamo emisiju samazināšanas pasākumu izmaksu – ieguvumu analīzi, un sagatavot rekomendācijas politikas plānošanai emisiju samazināšanas jomā. 
</t>
  </si>
  <si>
    <t>1., 2. VARAM
3. ZM, VARAM</t>
  </si>
  <si>
    <t>ZM, SM, EM, PKC</t>
  </si>
  <si>
    <t xml:space="preserve">1. 30.09.2018.
2. 31.12.2015.
3. 30.09.2018. </t>
  </si>
  <si>
    <t>020.</t>
  </si>
  <si>
    <t>20.1.</t>
  </si>
  <si>
    <t xml:space="preserve">Veidosim plašāku nodarbinātības politiku, orientējoties ne tikai uz bezdarba mazināšanu kā nodarbinātības politikas pamatvirzienu, bet arī uz ikviena nodarbinātā kompetences un produktivitātes pieaugumu, tajā skaitā riska grupās – jauniešiem un vecāka gadagājuma darbaspēkam – nodrošinot nākotnes darba tirgus pieprasījuma un piedāvājuma identificēšanu un cienīgu darbu. Vērtēsim elastīgu nodarbinātības formu ieviešanu atbilstoši Eiropas Savienības un Baltijas valstu darba tirgus tendencēm, ievērojot samērīgumu darba ņēmēju un darba devēju tiesībās. </t>
  </si>
  <si>
    <t>Veicināt darbaspēka piedāvājuma atbilstību tautsaimniecības pieprasījumam, izstrādājot un aktualizējot vidēja un ilgtermiņa darba tirgus prognozes.</t>
  </si>
  <si>
    <t>Iesniegts MK informatīvais ziņojums par darba tirgus vidēja un ilgtermiņa prognozēm.</t>
  </si>
  <si>
    <t>15.05.2015. 15.05.2016. 15.05.2017. 15.05.2018.</t>
  </si>
  <si>
    <t>20.2.</t>
  </si>
  <si>
    <t>Veikt padziļinātu izpēti par jauno nodarbinātības formu (elastīgais darbs, attālinātais darbs, u.c.) izplatību un ieviešanu darba tirgū.</t>
  </si>
  <si>
    <t>Pētījums</t>
  </si>
  <si>
    <t>269/265, 266, 267</t>
  </si>
  <si>
    <t>20.3.</t>
  </si>
  <si>
    <t>Iesniegt Ministru kabinetā Pamatnostādņu projektu "Iekļaujošas nodarbinātības pamatnostādnes 2014.–2020.gadam".</t>
  </si>
  <si>
    <t>Iesniegts MK pamatnostādņu projekts.</t>
  </si>
  <si>
    <t>245,246,247,248,249/238,239,243</t>
  </si>
  <si>
    <t>EM, IZM, VARAM</t>
  </si>
  <si>
    <t>21.02.2015.</t>
  </si>
  <si>
    <t>20.4.</t>
  </si>
  <si>
    <t>Sniegt grantu atbalstu nodarbināto apmācībām, iesaistot darba devēju organizācijas un veicinot sadarbību starp komersantiem.</t>
  </si>
  <si>
    <t>1. Iesniegts MK normatīvā akta projekts, kas nosaka 2014.-2020.gada plānošanas perioda atbalsta programmas ieviešanas nosacījumus.
2. Sniegts atbalsts 1300 komersantiem to  nodarbināto apmācībām (rādītājs sasniegts 2020.gadā).</t>
  </si>
  <si>
    <t>130, 100</t>
  </si>
  <si>
    <t xml:space="preserve">1. 30.09.2015.
2. 30.11.2018.   </t>
  </si>
  <si>
    <t>20.5.</t>
  </si>
  <si>
    <t xml:space="preserve">Sniegt grantu atbalstu mazo un mikro uzņēmumu nodarbināto apmācībām informācijas un komunikācijas tehnoloģiju zināšanu un prasmju apgūšanai un paaugstināšanai.
</t>
  </si>
  <si>
    <t>1. Iesniegts MK normatīvā akta projekts, kas nosaka 2014.-2020.gada plānošanas perioda atbalsta programmas ieviešanas nosacījumus.
2. Sniegts atbalsts 500 mazajiem un mikro uzņēmumiem to nodarbināto apmācībām (rādītājs sasniegts 2020.gadā).</t>
  </si>
  <si>
    <t>20.6.</t>
  </si>
  <si>
    <t>Izstrādāt nepieciešamās profesionālās izglītības programmas atbilstoši noteiktajām pamatprofesijām un saistītajām profesijām.</t>
  </si>
  <si>
    <t>1.Uz sasniedzamajiem rezultātiem balstītu modulāro profesionālās izglītības programmu izstrāde 56 profesionālajām kvalifikācijām. 2.Veikts pētījums par profesionālās vidējās izglītības finansēšanu ietekmējošiem faktoriem un valsts finansējuma piešķiršanas nosacījumiem profesionālās izglītības programmu īstenošanai attiecīgajās jomās.</t>
  </si>
  <si>
    <t>IZM</t>
  </si>
  <si>
    <t>VISC, VIAA</t>
  </si>
  <si>
    <t>1. 01.11.2018.                                 2. 31.12.2015.</t>
  </si>
  <si>
    <t>20.7.</t>
  </si>
  <si>
    <t>ES struktūrfondu 2014.-2020. plānošanas perioda ietvaros uzsākta 8.1.3.specifiskā atbalsta mērķa "Modernizēt profesionālās izglītības iestādes, nodrošinot mācību vides atbilstību tautsaimniecības nozaru attīstībai un uzlabojot profesionālās izglītības pieejamību " 1. un 2.kārtas īstenošana.</t>
  </si>
  <si>
    <t>Uzsākta 8.1.3.specifiskā atbalsta mērķa "Modernizēt profesionālās izglītības iestādes, nodrošinot mācību vides atbilstību tautsaimniecības nozaru attīstībai un uzlabojot profesionālās izglītības pieejamību " 1. un 2.kārtas  projektu īstenošana.</t>
  </si>
  <si>
    <t>Profesionālās izglītības iestādes, FM, CFLA</t>
  </si>
  <si>
    <t>31.03.2016.</t>
  </si>
  <si>
    <t>20.8.</t>
  </si>
  <si>
    <t>ES struktūrfondu 2014.-2020. plānošanas perioda ietvaros uzsākta 8.5.1.specifiskā atbalsta mērķa "Palielināt kvalificētu profesionālās izglītības iestāžu audzēkņu skaitu pēc to dalības darba vidē balstītās mācībās vai mācību praksē uzņēmumā" īstenošana un ES struktūrfondu 2014.-2020. plānošanas perioda ietvaros uzsākta 8.5.2.specifiskā atbalsta mērķa "Nodrošināt profesionālās izglītības atbilstību Eiropas kvalifikācijas ietvarstruktūrai" īstenošana.</t>
  </si>
  <si>
    <t>1.Apstiprināti MK noteikumi par 8.5.1.specifiskā atbalsta mērķa "Palielināt kvalificētu profesionālās izglītības iestāžu audzēkņu skaitu pēc to dalības darba vidē balstītās mācībās vai mācību praksē uzņēmumā" ieviešanas nosacījumiem un uzsākta pasākuma īstenošana. 2.Apstiprināti MK noteikumi par 8.5.2.specifiskā atbalsta mērķa "Nodrošināt profesionālās izglītības atbilstību Eiropas kvalifikācijas ietvarstruktūrai" ieviešanas nosacījumiem un uzsākta pasākuma īstenošana.</t>
  </si>
  <si>
    <t>1. 31.03.2016.                                   2. 30.09.2015.</t>
  </si>
  <si>
    <t>20.9.</t>
  </si>
  <si>
    <t>Nodrošināt atbalstu darba vidē balstītu mācību un prakses attīstībai profesionālajā izglītībā.</t>
  </si>
  <si>
    <t>1. Izstrādāti profesiju standarti un profesiju kvalifikācijas pamatprasības.  2.Uzsākta  profesionālās izglītības programmu un kvalifikācijas eksāmenu satura izstrāde  un nodrošināta aprobācija saskaņā ar izveidoto kvalifikāciju struktūru, noteiktajām pamata profesijām, kā arī ar kvalifikācijas prasībām saistītajām profesijām un specializācijām.</t>
  </si>
  <si>
    <t>VISC</t>
  </si>
  <si>
    <t>1. 01.11.2018.                       2. 01.11.2018.</t>
  </si>
  <si>
    <t>20.10.</t>
  </si>
  <si>
    <t>Sagatavot priekšlikumus par atbalsta pasākumiem darba devēju motivācijas paaugstināšanai iesaistīties darba vidē balstītu mācību īstenošanā.</t>
  </si>
  <si>
    <t>Iesniegts MK informatīvais ziņojums par atbalsta pasākumu izvērtējumu komersantiem, kuri piedāvā prakses vietas darba vidē balstītu mācību ietvaros.</t>
  </si>
  <si>
    <t>IZM, LM, FM</t>
  </si>
  <si>
    <t>30.06.2015.</t>
  </si>
  <si>
    <t>20.11.</t>
  </si>
  <si>
    <t>ES fondu 2014.-2020.gada plānošanas perioda ietvaros uzsākta 8.4.1.specifiskā atbalsta mērķa  “Pilnveidot nodarbināto personu profesionālo kompetenci” projektu īstenošana.</t>
  </si>
  <si>
    <t>Uzsākta 8.4.1.specifiskā atbalsta mērķa  “Pilnveidot nodarbināto personu profesionālo kompetenci” projektu īstenošana.</t>
  </si>
  <si>
    <t>021.</t>
  </si>
  <si>
    <t>21.1.</t>
  </si>
  <si>
    <t>Nodrošināsim atbalstu (tajā skaitā grantus) uzņēmumu darbinieku profesionālajām apmācībām un tehnoloģiju attīstībai uzņēmumu konkurētspējas un darba efektivitātes veicināšanā.</t>
  </si>
  <si>
    <t>21.2.</t>
  </si>
  <si>
    <t>Valsts pārvalde un valsts aktīvu pārvaldība</t>
  </si>
  <si>
    <t>022.</t>
  </si>
  <si>
    <t>22.1.</t>
  </si>
  <si>
    <t>Eiropas Savienības fondu 2014.–2020.gada plānošanas periodā sniegsim mērķtiecīgu atbalstu pašvaldībām un valsts iestādēm, kā arī komersantiem un nevalstiskajām organizācijām, lai sekmētu valsts konkurētspējas izaugsmi un ekonomikas strukturālu pielāgošanu, nodarbinātību un izglītību, mazinātu nevienlīdzību, veicinātu līdzsvarotu teritoriju attīstību un vides resursu efektīvu izmantošanu.</t>
  </si>
  <si>
    <t>Izvērtēt progresu ES Padomes rekomendāciju izpildē un "Eiropa 2020" stratēģijas izaugsmei un nodarbinātībai īstenošanā.</t>
  </si>
  <si>
    <t>Iesniegts apstiprināšanai MK un nosūtīts EK progresa ziņojums, atbilstoši MK 26.04.2011. apstiprinātās Latvijas nacionālās reformu programmas „Eiropa 2020” stratēģijas īstenošanai (Latvijas NRP) nosacījumiem un Eiropas semestra virzības procesam. Progresa ziņojumā par Latvijas NRP īstenošanu aprakstīts vidēja termiņa makroekonomiskais scenārijs, izvērtēts Latvijas progress ES Padomes rekomendāciju izpildē, dots detalizētāks Latvijas NRP politikas virzienu apraksts, t.sk. progress Latvijas kvantitatīvo mērķu „Eiropa 2020” stratēģijas kontekstā sasniegšanā, kā arī atspoguļota informācija par ES fondu izmantošanu.</t>
  </si>
  <si>
    <t xml:space="preserve">101, 175, 196, 243, 282 </t>
  </si>
  <si>
    <t>ĀM, FM, KM, LM, IZM, SM, TM, VARAM, VM, ZM, VK, PKC</t>
  </si>
  <si>
    <t>30.04.2015. 30.04.2016. 30.04.2017. 30.04.2018.</t>
  </si>
  <si>
    <t>22.2.</t>
  </si>
  <si>
    <t xml:space="preserve">Veicināt uzņēmējdarbību un teritoriju līdzsvarotu attīstību, nodarbinātības paaugstināšanu, vides aizsardzību un kultūras, un vēstures mantojuma saglabāšanu, sociālās nevienlīdzības novēršanu, kā arī pašvaldību, valsts iestāžu un nevalstisko organizāciju administratīvās kapacitātes paaugstināšanu, sadarbībā ar ārvalstu partneriem īstenojot Eiropas teritoriālās sadarbības mērķa programmas 2014.-2020.gadam </t>
  </si>
  <si>
    <t>1. Iesniegts MK normatīvais ietvars Eiropas Teritoriālās sadarbības programmu 2014.-2020.gadam īstenošanai Latvijā 
2. Nodrošināta 10  Eiropas teritoriālās sadarbības programmu īstenošana.</t>
  </si>
  <si>
    <t>392, 374, 375, 382</t>
  </si>
  <si>
    <t>2. Plānošanas reģioni</t>
  </si>
  <si>
    <t>1. 31.12.2015.
2. 30.09.2018.</t>
  </si>
  <si>
    <t>023.</t>
  </si>
  <si>
    <t>23.1.</t>
  </si>
  <si>
    <t xml:space="preserve">Nodrošināsim Eiropas Savienības fondu 2014.–2020. gada plānošanas perioda pilnvērtīgu, savlaicīgu un mērķorientētu uzsākšanu, izstrādājot un akreditējot vadības un kontroles sistēmu atbilstoši efektīvas pārvaldības un partnerības principiem, secīgi samazinot pārvaldes administratīvo un kontroles līmeņu skaitu un administratīvo slogu visos līmeņos, ieviešot e-risinājumus projektu īstenotāju dokumentu plūsmas mazināšanai un izstrādājot efektīvus specifisko atbalsta mērķu ieviešanas nosacījumus un projektu vērtēšanas kritērijus. </t>
  </si>
  <si>
    <t>Iesniegt izstrādāto Eiropas Savienības fondu 2014. – 2020. gada plānošanas perioda efektīvas vadības un kontroles sistēmas aprakstu akreditēšanai revīzijas iestādei.</t>
  </si>
  <si>
    <t>Eiropas Savienības fondu 2014. – 2020. gada plānošanas perioda  vadības un kontroles sistēmas apraksts akreditēts Revīzijas iestādē.</t>
  </si>
  <si>
    <t>EM, IZM, LM, KM, TM, SM, VM, VARAM, VK, CFLA, ZM, Valsts kase, IUB</t>
  </si>
  <si>
    <t>15.03.2015.</t>
  </si>
  <si>
    <t>23.2.</t>
  </si>
  <si>
    <t>Izstrādāt pilnvērtīgu Kohēzijas politikas Vadības informācijas sistēmas e-risinājumu funkcionalitāti.</t>
  </si>
  <si>
    <t>Izveidota un ieviesta datu apmaiņas sistēma atbilstoši Eiropas Parlamenta un Padomes regulas Nr. 1303/2013, 122.panta 3.punkta prasībām.</t>
  </si>
  <si>
    <t xml:space="preserve">FM, CFLA </t>
  </si>
  <si>
    <t>EM, IZM, LM, KM, TM, SM, VM, VARAM, VK</t>
  </si>
  <si>
    <t>23.3.</t>
  </si>
  <si>
    <t>Koordinēt darbības programmas “Izaugsme un nodarbinātība’’ saistīto MK noteikumu un projektu vērtēšanas kritēriju izstrādes procesu.</t>
  </si>
  <si>
    <t xml:space="preserve">1. MK apstiprināti MK noteikumi visiem darbības programmas "Izaugsme un nodarbinātība" ātrāk uzsākamajiem specifiskajiem atbalsta mērķiem (SAM) un Uzraudzības komitejā apstiprināti projektu vērtēšanas kritēriji ātrāk uzsākamajiem SAM.
2. MK apstiprināti MK noteikumi visiem pārējiem darbības programmas “Izaugsme un nodarbinātība’’ SAM. 
3. ES fondu Uzraudzības komitejā apstiprināti projektu vērtēšanas kritēriji visiem pārējiem darbības programmas “Izaugsme un nodarbinātība’’ SAM. 
</t>
  </si>
  <si>
    <t>EM, IZM, LM, KM, TM, SM, VM, VARAM, VK, ZM, CFLA</t>
  </si>
  <si>
    <t>1. 01.08.2015.
2., 3. 31.12.2017.</t>
  </si>
  <si>
    <t>23.4.</t>
  </si>
  <si>
    <t xml:space="preserve"> Nodrošināsim Eiropas Savienības fondu 2014. – 2020. gada  plānošanas perioda pilnvērtīgu, savlaicīgu un mērķorientētu uzsākšanu, izstrādājot un akreditējot vadības un kontroles sistēmu atbilstoši efektīvas pārvaldības un partnerības principiem, secīgi samazinot pārvaldes administratīvo un kontroles līmeņu skaitu un administratīvo slogu visos līmeņos, ieviešot e-risinājumus projektu īstenotāju dokumentu plūsmas mazināšanai un savlaicīgi izstrādājot efektīvus specifisko atbalsta mērķu ieviešanas nosacījumus un projektu vērtēšanas kritērijus. </t>
  </si>
  <si>
    <t>Veikt ES struktūrfondu 2014 - 2020 vadības un kontroles sistēmas sākotnējo izvērtējumu.</t>
  </si>
  <si>
    <t>Atzinums un ziņojums par 2014 - 2020 vadības un kontroles sistēmas sākotnējā atbilstības izvērtējuma rezultātiem iesniegts MK - ja novērtējuma rezultāts ir pozitīvs. VAI  Ziņojums Vadošās iestādes vadītājam par konstatētajiem trūkumiem un ieteikumi trūkumu novēršanai, ja sākotnējā novērtējuma laikā konstatēti trūkumi.</t>
  </si>
  <si>
    <t>23.5.</t>
  </si>
  <si>
    <t>Sagatavot un saskaņot nacionālos un ZM iekšējos normatīvos aktus, lai nodrošinātu efektīvu resora iestāžu darbību ELFLA un EJZF vadības un kontroles sistēmā.</t>
  </si>
  <si>
    <t>Izstrādāti un apstiprināti 13 MK noteikumu projekti, kā arī pārvaldības un kontroles sistēmas ietvaros tiks izstrādāti iekšējie normatīvie akti (3 ZM rīkojumi un 5 kārtības).</t>
  </si>
  <si>
    <t>024.</t>
  </si>
  <si>
    <t>24.1.</t>
  </si>
  <si>
    <t xml:space="preserve"> Izstrādājot regulējumu Eiropas Savienības fondu 2014. – 2020. gada plānošanas perioda specifisko atbalsta mērķu īstenošanai, sagatavosim vajadzību analīzi, no tās izrietošus kritērijus un sasniedzamos rādītājus teritoriālā sadalījumā.</t>
  </si>
  <si>
    <t>Izstrādāt Darbības programmas papildinājumu, lai nodrošinātu secīgu Eiropas Savienības fondu 2014. – 2020. gada plānošanas perioda specifisko atbalsta mērķu īstenošanu, kur nepieciešams nodrošinot sasniedzamos rādītājus teritoriālā dalījumā.</t>
  </si>
  <si>
    <t xml:space="preserve">Izstrādāts un Uzraudzības komitejā sēdē apstiprināts darbības programmas papildinājums </t>
  </si>
  <si>
    <t xml:space="preserve">EM, IZM, LM, KM, TM, SM, VM, VARAM, VK, ZM
</t>
  </si>
  <si>
    <t xml:space="preserve">30.04.2015. </t>
  </si>
  <si>
    <t>24.2.</t>
  </si>
  <si>
    <t>Apkopot  nozaru ministriju sagatavotos ES fondu 2014.-2020.gada plānošanas perioda ieguldījumu kartējumus, izvērtējot ieguldījumu atbilstību teritoriju vajadzībām</t>
  </si>
  <si>
    <t>Veikta ES fondu 2014.-2020.gada plānošanas periodā plānoto un veikto ieguldījumu kartēšana, īstenojot Reģionālās attīstības indikatoru moduļa (RAIM) papildinājumu, kas nodrošinātu informācijas kartogrāfisku atspoguļošanu.</t>
  </si>
  <si>
    <t>FM, Visas ministrijas</t>
  </si>
  <si>
    <t>025.</t>
  </si>
  <si>
    <t>25.1.</t>
  </si>
  <si>
    <t xml:space="preserve">Ieviesīsim mērķorientētu, labākas pārvaldības principiem atbilstošu valsts kapitālsabiedrību pārvaldību, lai nodrošinātu efektīvu un ilgtspējīgu attīstību un uzlabotu valsts kapitālsabiedrību finanšu rezultātus. </t>
  </si>
  <si>
    <t>Pieņemt nepieciešamos tiesību aktu projektus, lai veiksmīgi pabeigtu tiesiskā regulējuma ieviešanu saistībā ar publisko personu kapitālsabiedrību (kapitāla daļu) pārvaldes reformu, kā arī noteikt valsts pārvaldes iestādi (koordinācijas institūciju), kas būs atbildīga par korporatīvās pārvaldības principu ieviešanu valsts kapitālsabiedrībās, uzlabos kapitālsabiedrību darbības plānošanu un rezultātu izvērtēšanu. Stiprināt koordinācijas institūcijas kapacitāti.</t>
  </si>
  <si>
    <t xml:space="preserve">1. Izstrādāts tiesiskais regulējums, lai nodrošinātu Publiskas personas kapitāla daļu un kapitālsabiedrību pārvaldības likuma piemērošanu pilnā apmērā. 
2. Noteikta  institūcija, kas specializējas valsts aktīvu pārvaldes jautājumos. 
</t>
  </si>
  <si>
    <t xml:space="preserve">EM
</t>
  </si>
  <si>
    <t xml:space="preserve">2. SM, ZM, VARAM, PKC 
</t>
  </si>
  <si>
    <t xml:space="preserve">1.  31.12.2015.
2.  01.03.2015.
</t>
  </si>
  <si>
    <t>026.</t>
  </si>
  <si>
    <t>26.1.</t>
  </si>
  <si>
    <t>Nodrošināsim stratēģisko uzņēmumu saglabāšanu valsts īpašumā.</t>
  </si>
  <si>
    <t>Sagatavot priekšlikumus par valsts līdzdalību kapitālsabiedrībās atbilstoši Publiskas personas kapitāla daļu un kapitālsabiedrību pārvaldības likumā  noteiktajam.</t>
  </si>
  <si>
    <t>Iesniegti MK rīkojuma projekti par valsts tiešo līdzdalību kapitālsabiedrībās, ņemot vērā Valsts pārvaldes  iekārtas likuma 88.panta, Publiskas personas kapitālsabiedrību un kapitāla daļu pārvaldības likuma 7.panta un Pārejas noteikumu 11.punkta nosacījumus.</t>
  </si>
  <si>
    <t>EM, FM, IEM, IZM, KM, LM, SM, VARAM, VM,  TM, ZM, NEPLP</t>
  </si>
  <si>
    <t>01.01.2016.</t>
  </si>
  <si>
    <t>027.</t>
  </si>
  <si>
    <t>27.1.</t>
  </si>
  <si>
    <t>Turpināsim veidot profesionālu, efektīvu, modernu, uz rezultātu orientētu valsts pārvaldi, veicinot attālinātā darba iespējas, ieviešot e-pārvaldes principus publisko pakalpojumu sniegšanā, panākot uzlabojumus "Network Readiness" indeksa reitingā.</t>
  </si>
  <si>
    <r>
      <t xml:space="preserve">Ar mērķi veicināt e-pakalpojumu un citu cilvēkiem ērtu pakalpojumu attīstību noteikt regulējumu, lai atteiktos no tiesību subjektu reģistrācijas Latvijas Republikas Uzņēmumu reģistrā teritoriālās piekritības.
</t>
    </r>
    <r>
      <rPr>
        <b/>
        <sz val="12"/>
        <color indexed="10"/>
        <rFont val="Times New Roman"/>
        <family val="1"/>
        <charset val="186"/>
      </rPr>
      <t/>
    </r>
  </si>
  <si>
    <t>Apstiprināšanai MK iesniegts likumprojekts „Grozījumi likumā „Par Latvijas Republikas Uzņēmumu reģistru””.</t>
  </si>
  <si>
    <t>155, 143, 144</t>
  </si>
  <si>
    <t>01.05.2016.</t>
  </si>
  <si>
    <t>27.2.</t>
  </si>
  <si>
    <t>Ar mērķi uzlabot datu kvalitāti izstrādāt konceptuālu ziņojumu par Nekustamā īpašuma valsts kadastra un Valsts vienotās datorizētās zemesgrāmatas vienotas sistēmas izveidi, radot automatizētus datu iegūšanas veidus, samazinot manuāli veicamās darbības un pilnveidojot sistēmas integrācijas iespējas ar citām valsts informācijas sistēmām.</t>
  </si>
  <si>
    <t>Apstiprināšanai MK iesniegts konceptuāls ziņojums par sistēmas izveidi.</t>
  </si>
  <si>
    <t>155, 143, 145</t>
  </si>
  <si>
    <t>15.03.2015</t>
  </si>
  <si>
    <t>27.3.</t>
  </si>
  <si>
    <t>Izstrādāt informatīvo ziņojumu par e-tiesvedības ieviešanas nepieciešamību Latvijas izmeklēšanas, tiesu, prokuratūras un citu tiesībsargājošo iestāžu darbā, paredzot turpmākos galvenos  rīcības virzienus e-tiesvedības projekta izstrādei un realizācijai Eiropas Savienības struktūrfondu 2014.-2020. gada plānošanas perioda ietvaros, ar mērķi palielināt  informācijas pieejamību e-vidē, procesu atklātumu, sekmēt lēmumu objektivitāti un veidot augstāku uzticamību un sabiedrības izpratni.</t>
  </si>
  <si>
    <t>Izskatīšanai MK iesniegts informatīvais ziņojums par e-lietas projekta īstenošanu Eiropas Savienības 2014.-2020.gada struktūrfondu plānošanas periodā.</t>
  </si>
  <si>
    <t>20.02.2015.</t>
  </si>
  <si>
    <t>27.4.</t>
  </si>
  <si>
    <t>Izstrādāt publiskās pārvaldes informācijas sistēmu arhitektūru un nodrošināt tās ieviešanu. Ieviest risinājumu bezpapīra dokumentu apritei  publiskajā pārvaldē un starp publisko pārvaldi un fiziskām un juridiskām privātpersonām, lai uzlabotu IKT pārvaldību un pilnveidotu publisko pakalpojumu sistēmu.</t>
  </si>
  <si>
    <t xml:space="preserve">1. MK iesniegta publiskās pārvaldes informācijas sistēmu konceptuālā arhitektūra
2. MK iesniegta publiskās pārvaldes informācijas sistēmu mērķarhitektūra un tās ieviešanas pasākumu plānojums
3. MK iesniegts Valsts informācijas un  komunikācijas tehnoloģiju pārvaldības likumprojekts
4. Uzsākta centralizēto IKT risinājumu projektu realizācija īstenojot IKT jomas aktivitātes ES fondu  2014.-2020.gada plānošanas periodā. 
5. Panāksim 90% bezpapīra dokumentu apriti tuvāko trīs gadu laikā, tajā skaitā, atbalstot risinājumus, kas veicina darījumu noslēgšanu e-vidē.
</t>
  </si>
  <si>
    <t>415, 408</t>
  </si>
  <si>
    <t>1. 01.06.2015.
2. 01.12 2015.
3. 30.06.2016.
4. 01.04.2017.
5. 01.10.2018.</t>
  </si>
  <si>
    <t>27.5.</t>
  </si>
  <si>
    <t>Pakāpeniski izveidot Valsts un pašvaldību vienoto klientu apkalpošanas centru tīklu  visā Latvijas teritorijā atbilstoši "vienas pieturas" aģentūras principam.</t>
  </si>
  <si>
    <t>Izveidoti Valsts un pašvaldību vienotie klientu apkalpošanas centri visos novadu un reģionu nozīmes centros un atsevišķos nacionālas nozīmes centros.</t>
  </si>
  <si>
    <t>LM (VSAA, NVA) 
 TM (UR,VZD)
VID (FM) 
 IeM (PMLP) 
ZM (LAD) 
VRAA 
Pašvaldības</t>
  </si>
  <si>
    <t>27.6.</t>
  </si>
  <si>
    <t>Realizēt izglītošanas un informēšanas kampaņu plašas sabiedrības izglītošanai par e-pakalpojumu un digitālo tehnoloģiju izmantošanas iespējām, kā arī izstrādāt Latvijas eIndeksu - e-pārvaldes iespēju pielietošanas novērtējumu valsts iestādēs.</t>
  </si>
  <si>
    <t>1. Realizēta ePārvaldes integrētā komunikāciju kampaņa, kas aptvers visu 2007-2014 periodā radīto e-pakalpojumu un e-iespēju komunikāciju, tādējādi: 
- Par 10% palielinot par e-iespējām zinošo iedzīvotāju skaitu;
- Par 10% paaustot e-pakalpojumus izmēģinājušo iedzīvotāju skaitu;
- dodot pozitīvu ietekmi uz NetworkReadiness indeksu.
2. Reizi gadā publicēts Latvijas eIndeksa novērtējums.</t>
  </si>
  <si>
    <t>Visas ministrijas</t>
  </si>
  <si>
    <t>27.7.</t>
  </si>
  <si>
    <t>Nodrošināt Teritorijas attīstības plānošanas informācijas sistēmas ieviešanu pašvaldībās un veicināsim iedzīvotāju līdzdalību teritorijas attīstības plānošanas procesā, izmantojot e-vidi.</t>
  </si>
  <si>
    <t>Nodrošināta teritorijas attīstības plānošanas dokumentu izstrāde un pieejamība e-vidē (samazinot administratīvo slogu).</t>
  </si>
  <si>
    <t>Pašvaldības, plānošanas reģioni, VRAA</t>
  </si>
  <si>
    <t>27.8.</t>
  </si>
  <si>
    <t>Ieviest valsts pārvaldes cilvēkresursu vadības sistēmu, kas balstīta uz e-pārvaldības principiem.</t>
  </si>
  <si>
    <t>Ieviesti valsts pārvaldes cilvēkresursu vadības sistēmas kā centralizēta platformas moduļi: struktūras pārvaldības modulis, amatu saskaņošanas un amatu pārvaldības modulis, vakanču pārvaldības modulis, personāla uzskaites modulis, mācību vadības modulis.</t>
  </si>
  <si>
    <t xml:space="preserve">154, 145 </t>
  </si>
  <si>
    <t>FM, VARAM</t>
  </si>
  <si>
    <t>31.12.2018.</t>
  </si>
  <si>
    <t>27.9.</t>
  </si>
  <si>
    <t>Īstenot valsts pārvaldes Talantu programmu, kura balstīta uz jauno vadītāju profesionālās un personīgās izaugsmes atbalstu, vienlaikus veicinot iestādes un valsts pārvaldes panākumus.</t>
  </si>
  <si>
    <t>Apmācīti 16 jaunie vadītāji.</t>
  </si>
  <si>
    <t>27.10.</t>
  </si>
  <si>
    <t>Izstrādāt vienotu ētikas kodeksu valsts pārvaldē nodarbinātajiem, veicinot vienotu izpratni par valsts pārvaldei būtiskām vērtībām.</t>
  </si>
  <si>
    <t>Izstrādāts ētikas kodekss.</t>
  </si>
  <si>
    <t>KNAB</t>
  </si>
  <si>
    <t>27.11.</t>
  </si>
  <si>
    <t xml:space="preserve">Novērtēt klientu apmierinātību ar valsts iestāžu darbu. </t>
  </si>
  <si>
    <t xml:space="preserve">Izstrādāta aptaujas metodoloģija un veikts ikgadējs pētījums. </t>
  </si>
  <si>
    <t>27.12.</t>
  </si>
  <si>
    <t>Nodrošināt meža īpašniekiem iespēju iesniegumus un pārskatus iesniegt tiešsaistes režīmā.</t>
  </si>
  <si>
    <t xml:space="preserve">Ieviests jauns Meža valsts reģistrs. </t>
  </si>
  <si>
    <t xml:space="preserve">01.06.2016. </t>
  </si>
  <si>
    <t>27.13.</t>
  </si>
  <si>
    <t>Ieviest resorā centralizētu budžeta plānošanas, grāmatvedības un personālvadības aktīvu pārvaldības sistēmu (nav attiecināms uz augstskolām kā uz publiskām atvasinātām personām).</t>
  </si>
  <si>
    <t>Centralizēta ministrijas un to padotības iestāžu (2015.gadā – 16, 2016.gadā – 25) budžeta plānošanas, grāmatvedības un personāla pārvaldības informācijas aprite, mazināts administratīvais slogs (netiek attiecināts uz augstskolām kā publiskām atvasinātām personām).</t>
  </si>
  <si>
    <t>31.07.2016.</t>
  </si>
  <si>
    <t>27.14.</t>
  </si>
  <si>
    <t>Sagatavot  uzraudzības ziņojumu par  Latvija 2030 stratēģijas un NAP2020 īstenošanu, ietverot attīstības prognozes, izvērtējumu par nākotnes izaicinājumiem un izstrādājot tiem iespējamos nākotnes attīstības scenārijus un risinājumus, organizēt par tiem publisku diskusiju.</t>
  </si>
  <si>
    <t>1. Organizētas diskusijas un sagatavots  uzraudzības ziņojums par  Latvija 2030 stratēģijas un NAP2020 īstenošanu.
2. Veikts izvērtējums un sagatavoti priekšlikumi par NAP2020 īstenošanai plānotajiem pasākumiem un piešķirto Eiropas Savienības fondu un valsts budžeta attīstības daļas finansējumu, lai nodrošinātu publisko investīciju koordināciju valstī.</t>
  </si>
  <si>
    <t xml:space="preserve">154, 144 </t>
  </si>
  <si>
    <t>01.10.2015.
01.10.2017.</t>
  </si>
  <si>
    <t>028.</t>
  </si>
  <si>
    <t>28.1.</t>
  </si>
  <si>
    <t xml:space="preserve">Regulāri izvērtēsim administratīvo slogu un sniegsim priekšlikumus tā mazināšanai. </t>
  </si>
  <si>
    <t>Nodrošināt aktivitāšu īstenošanu 2021.gada tautas skaitīšanas sagatavošanai un organizēšanai, lai visu nepieciešamo informāciju iegūtu no administratīvajiem reģistriem, citām datubāzēm un izmantojot regulārajos CSP veicamajos apsekojumos iegūto informāciju.</t>
  </si>
  <si>
    <t xml:space="preserve">1. Organizēta tautas mikroskaitīšana, aptaujājot 20000 iedzīvotāju un pārbaudot no administratīvo datu avotiem iegūstamās informācijas pieejamību, pilnīgumu un kvalitāti ikgadējā iedzīvotāju skaita novērtējumam valstī un valsts administratīvajās teritorijās.
2. Izveidota sociālās statistikas datu noliktava datu apstrādei un analīzei, noliktavas ietvaros integrēti 6 datu veidi - 2015.gadā, 10 - 2016.gadā. </t>
  </si>
  <si>
    <t>415, 145</t>
  </si>
  <si>
    <t>EM, CSP</t>
  </si>
  <si>
    <t>VARAM, IZM, TM, VM, PMLP, VZD, VID, NVA, NVD, SPKC, VSAA, VI, LDDK, DVI</t>
  </si>
  <si>
    <t>28.2.</t>
  </si>
  <si>
    <t>Izstrādāt normatīvo regulējumu vienota tiesību aktu projektu izstrādes un saskaņošanas portāla darbības nodrošināšanai un tajā paredzēto procedūru regulēšanai.</t>
  </si>
  <si>
    <t>Izstrādāti un MK iesniegti normatīvo aktu projekti, kas regulēs portāla darbību un tajā organizētās procedūras.</t>
  </si>
  <si>
    <t>154, 145</t>
  </si>
  <si>
    <t>TM, VARAM</t>
  </si>
  <si>
    <t>28.3.</t>
  </si>
  <si>
    <t>Pilnveidota un papildināta funkcionalitāte vietnei Mazaksslogs.lv un aplikācijai Futbols, paplašinot iedzīvotājiem ziņot par nesamērīgu normatīvo regulējumu un novērtēt servisu, t.sk. gūstot vērtējumu par likumiem, kuriem ir augstākais administratīvais slogs un priekšlikumiem tā mazināšanā.</t>
  </si>
  <si>
    <t>154, 143, 145</t>
  </si>
  <si>
    <t>28.4.</t>
  </si>
  <si>
    <t>Veicot Valsts konkurētspējas izvērtējumu, ikgadējos pētījumu ietvaros iekļaut arī administratīvā sloga novērtējumus.</t>
  </si>
  <si>
    <t>Īstenoti 2 pētījumi ik gadu.</t>
  </si>
  <si>
    <t>029.</t>
  </si>
  <si>
    <t>29.1.</t>
  </si>
  <si>
    <t>Veicināsim efektīvāku reģionu institucionālās un teritoriālās sistēmas darbību valsts pārvaldes un reģionālās attīstības jautājumu risināšanā</t>
  </si>
  <si>
    <t>Sagatavot informatīvo ziņojumu par plānošanas reģionu darbības pilnveidošanu, paredzot plānošanas reģionu uzņēmējdarbības centru izveidi.</t>
  </si>
  <si>
    <t>Iesniegts MK informatīvais ziņojums par plānošanas reģionu darbības pilnveidošanu.</t>
  </si>
  <si>
    <t>390, 388</t>
  </si>
  <si>
    <t>Plānošanas reģioni, nozaru ministrijas</t>
  </si>
  <si>
    <t>29.2.</t>
  </si>
  <si>
    <t>Sagatavot priekšlikumus par valsts teritoriālā iedalījuma un valsts un pašvaldību institūciju savstarpējās sadarbības pilnveidošanu reģionos.</t>
  </si>
  <si>
    <t xml:space="preserve">Iesniegts MK  priekšlikums par valsts teritoriālā iedalījuma efektīvai valsts un pašvaldību institūciju savstarpējai sadarbībai pilnveidošanu. </t>
  </si>
  <si>
    <t>VK, PKC, ministrijas</t>
  </si>
  <si>
    <t>30.12.2016.</t>
  </si>
  <si>
    <t>Izglītība, zinātne un inovācija, sports</t>
  </si>
  <si>
    <t>030.</t>
  </si>
  <si>
    <t>30.1.</t>
  </si>
  <si>
    <t>Īstenosim pasākumus pārejai uz obligātu vidējo – vispārējo vai profesionālo – izglītību.</t>
  </si>
  <si>
    <t>Nodrošināt obligātā izglītības vecumā esošo bērnu, kuri nav reģistrēti nevienas izglītības iestādes sarakstā, uzskaiti un atbildīgo pušu informēšanu.</t>
  </si>
  <si>
    <t>Īstenota prakses izpēte, lai noskaidrotu nereģistrēšanās izglītības iestādē iemeslus, un aktivizēta sadarbība ar pašvaldībām un citām atbildīgajām institūcijām šo iemeslu novēršanai un izglītības ieguves uzsākšanai. Īstenota informācijas ieguve un sagatavots ziņojums par skolas pamešanas, otrgadniecības, kavējumu un nesekmības iemesliem un pašvaldību rīcību šo faktoru novēršanā.</t>
  </si>
  <si>
    <t>31, 276</t>
  </si>
  <si>
    <t>IKVD</t>
  </si>
  <si>
    <t>30.2.</t>
  </si>
  <si>
    <t>Nodrošināt visaptverošu izglītības kvalitātes monitoringa īstenošanu vispārējā izglītībā , t.sk. izglītības iestāžu darbības kvalitātes nodrošināšana kvalitātes novērtēšanas kritērijā „Atbalsts karjeras izglītībā” izpildē.</t>
  </si>
  <si>
    <t>1. Izstrādāti un ieviesti izglītības kvalitātes indikatori vispārējās izglītības iestādes un vispārējās izglītības programmu īstenošanas kvalitātes vērtēšanā. 2.Nodrošināta 200 kvalitātes vērtēšanas ekspertu profesionālās kompetences pilnveide. 3.Izveidota monitoringa rezultātu datu bāze.</t>
  </si>
  <si>
    <t>1. 01.11.2018.                                2. 01.11.2018.                                3. 01.11.2018.</t>
  </si>
  <si>
    <t>031.</t>
  </si>
  <si>
    <t>31.1.</t>
  </si>
  <si>
    <t>Veidosim sistēmu, lai par pedagogiem kļūtu zinošākie un mērķtiecīgākie cilvēki. Reorganizēsim jauno pedagogu sagatavošanas programmas pedagoģijas augstskolās. Izveidosim vispārizglītojošo skolu pedagogu motivācijas sistēmu un ieviesīsim jauno pedagogu darba samaksas aprēķināšanas modeli.</t>
  </si>
  <si>
    <t>Nodrošināt atbalstu profesionālo kompetenču pilnveidē pedagogiem, t.sk. jaunajiem pedagogiem  (prioritāri STEM mācību priekšmetu  un jomu pedagogiem), kā arī vispārējās un profesionālās izglītības iestāžu administratīvā personālam.</t>
  </si>
  <si>
    <t>1. 31.12.2016.
2. 01.11.2015.</t>
  </si>
  <si>
    <t>31.2.</t>
  </si>
  <si>
    <t>Izstrādāt un īstenot jaunu pedagogu darba samaksas modeli.</t>
  </si>
  <si>
    <t>Pilna laika darba nedēļas modeļa ieviešanas uzsākšana.</t>
  </si>
  <si>
    <t>032.</t>
  </si>
  <si>
    <t>32.1.</t>
  </si>
  <si>
    <t>Veltīsim pastiprinātu uzmanību eksakto priekšmetu (matemātika, fizika, ķīmija) mācīšanai skolās, lai uzlabotu skolēnu eksakto zināšanu līmeni. Izveidosim jaunu karjeras izvēles motivācijas sistēmu, lai mudinātu jauniešus mācīties inženierzinātnes, dabaszinātnes un informācijas un komunikācijas tehnoloģijas.</t>
  </si>
  <si>
    <t>ES struktūrfondu 2014.-2020. plānošanas perioda ietvaros uzsākt 8.1.2.specifiskā atbalsta mērķa "Uzlabot vispārējās izglītības iestāžu mācību vidi" 1.kārtas projektu īstenošanu, paredzot atbalstu t.sk. IKT risinājumu ieviešanai mācību procesā.</t>
  </si>
  <si>
    <t>Apstiprināti MK noteikumi par  8.1.2.specifiskā atbalsta mērķa "Uzlabot vispārējās izglītības iestāžu mācību vidi" 1.kārtas ieviešanas nosacījumiem un 8.1.2.specifiskā atbalsta mērķa "Uzlabot vispārējās izglītības iestāžu mācību vidi" 1.kārtas ietvaros uzsākta 9 lielo pilsētu vispārējās izglītības iestāžu modernizācija.</t>
  </si>
  <si>
    <t>Pašvaldības, FM, CFLA</t>
  </si>
  <si>
    <t>32.2.</t>
  </si>
  <si>
    <t>Lai iegūtu pētījumos balstītu informāciju par  mācību satura apguvi fizikā un ķīmijā, turpināt mācību priekšmetu standartu satura monitoringu.</t>
  </si>
  <si>
    <t>Veikts fizikas un ķīmijas mācību priekšmetu standartu satura monitorings vispārējā vidējā izglītībā. Ar tā rezultātiem tiks iepazīstināti atbilstošo mācību priekšmetu metodisko apvienību vadītāji un skolotāji, secinājumi tiks publiskoti VISC mājas lapā. Rezultāti tiks izmantoti jaunā vispārējās vidējās izglītības standarta izstrādē.</t>
  </si>
  <si>
    <t>IZM (VISC)</t>
  </si>
  <si>
    <t>01.07.2017.</t>
  </si>
  <si>
    <t>033.</t>
  </si>
  <si>
    <t>33.1.</t>
  </si>
  <si>
    <t>Uzlabosim profesionālās izglītības pievilcību un skolu darbu, sasaistot ar darba tirgus vajadzībām – pilnveidosim skolu pārvaldību, uzlabosim programmu saturu, celsim skolotāju profesionalitāti un sakārtosim infrastruktūru, iesaistot industrijas un pašvaldības pārstāvjus. Izveidosim atbalsta mehānismu uzņēmējiem un skolēniem prakses vietu izveidošanā un darba vidē balstītu mācību nodrošināšanā.</t>
  </si>
  <si>
    <t>33.2.</t>
  </si>
  <si>
    <t>33.3.</t>
  </si>
  <si>
    <t>33.4.</t>
  </si>
  <si>
    <t>33.5.</t>
  </si>
  <si>
    <t>Uzsākt Eiropas kvalitātes nodrošināšanas ietvarstruktūras profesionālajā izglītībā un profesionālajā tālākizglītībā (EQAVET) indikatoru ieviešanu nacionālajā profesionālās izglītības un profesionālās tālākizglītības kvalitātes vērtēšanas sistēmā, nodrošināt kvalitātes vērtēšanas metodikas pilnveidi.</t>
  </si>
  <si>
    <t>1. Izstrādāts indikatoru saturs un indikatori ietverti MK noteikumos, kas nosaka kārtību, kādā akreditē vispārējās izglītības un profesionālās izglītības iestādes un programmas. 2. Izstrādāta un aprobēta indikatoru piemērošanas metodika. 3. Uzsākta kvalitātes monitoringa īstenošana. 4. Īstenota kvalitātes vērtēšanas ekspertu profesionālās kompetences pilnveide. 5. Izstrādāti metodiskie ieteikumi pašvērtēšanas sistēmas pilnveidei, iestrādājot EQAVET kritērijus.</t>
  </si>
  <si>
    <t>1. 15.12.2017.                              2. 01.09.2018.                                3. 01.11.2018.                            4. 01.11.2018.                            5. 01.09.2017.</t>
  </si>
  <si>
    <t>33.6.</t>
  </si>
  <si>
    <t>ES struktūrfondu 2014.-2020. plānošanas perioda ietvaros uzsākta 8.5.3.specifiskā atbalsta mērķa "Nodrošināt profesionālās izglītības iestāžu efektīvu pārvaldību un iesaistītā personāla profesionālās kompetences pilnveidi" īstenošana.</t>
  </si>
  <si>
    <t>Apstiprināti MK noteikumi par 8.5.3.specifiskā atbalsta mērķa "Nodrošināt profesionālās izglītības iestāžu efektīvu pārvaldību un iesaistītā personāla profesionālās kompetences pilnveidi" ieviešanas nosacījumiem un uzsākta pasākuma īstenošana.</t>
  </si>
  <si>
    <t>33.7.</t>
  </si>
  <si>
    <t>33.8.</t>
  </si>
  <si>
    <t xml:space="preserve">Noteikt mācību saturā obligāti apgūstamu veselības izglītības saturu un apjomu stundās visās profesionālās izglītības programmās,  nodrošinot obligātā veselības izglītības kursa ieviešanu no 2015./2016. mācību gada mācību kursa “Sabiedrība un cilvēkdrošība” ietvaros.
</t>
  </si>
  <si>
    <t>Noteikts obligāti apgūstams veselības izglītības saturs un apjoms stundās.</t>
  </si>
  <si>
    <t>01.05.2015.</t>
  </si>
  <si>
    <t>034.</t>
  </si>
  <si>
    <t>34.1.</t>
  </si>
  <si>
    <t>Palielināsim augstākās izglītības starptautisko konkurētspēju. Ieviesīsim augstākās izglītības finansēšanas modeli, kas balstīts uz studiju un pētniecības kvalitātes novērtējumu. Veicināsim augstskolu iesaisti Latvijas un tās reģionu ekonomiskās attīstības nodrošināšanā, stiprināsim reģionos esošās augstskolas. Izveidosim Nacionālo augstākās izglītības akreditācijas aģentūru.</t>
  </si>
  <si>
    <t>Lai ieviestu valsts vienoto juristu kvalifikācijas eksāmenu, paaugstinot un vienādojot prasības jurista kvalifikācijas iegūšanai, likvidēt juriskonsulta profesiju, izstrādāt konceptuālu ziņojumu par valsts vienotā juristu kvalifikācijas eksāmena ieviešanu un izstrādāt normatīvo aktu grozījumus, lai ieviestu minēto eksāmenu.</t>
  </si>
  <si>
    <t>1. Apstiprināšanai MK iesniegts konceptuāls ziņojums par valsts vienotā juristu kvalifikācijas eksāmena ieviešanu, tai skaitā, par juriskonsulta profesijas likvidēšanu;
2. Apstiprināšanai MK iesniegti normatīvo aktu grozījumi, lai ieviestu valsts vienoto juristu kvalifikācijas eksāmenu.</t>
  </si>
  <si>
    <t>1. 01.06.2016.
2. 31.12.2017.</t>
  </si>
  <si>
    <t>34.2.</t>
  </si>
  <si>
    <t xml:space="preserve">Īstenota zinātnes strukturālā reforma, nodrošinot zinātnes resursu koncentrēšanos spēcīgākajās zinātniskajās institūcijās. Veicināta augstākās izglītības sektora resursu konsolidācija.   </t>
  </si>
  <si>
    <t>1.Īstenota starptautiskajā zinātnes izvērtējumā vājāk novērtēto ("1"un "2") zinātnisko institūciju konsolidācija, tās reorganizējot un iekļaujot spēcīgākajās institūcijās. Samazināts zinātnisko institūciju reģistrā reģistrēto zinātnisko institūciju skaits. 2. Veikti grozījumi Zinātniskās darbības likumā, paaugstinot zinātnisko institūciju dibināšanas kritērijus. 3.Izstrādāts MK rīkojuma projekts par Daugavpils medicīnas koledžas reorganizāciju un pievienošanu universitātei aģentūras statusā. Izstrādāts MK rīkojuma projekts par Rīgas 1.medicīnas koledžas reorganizāciju un pievienošanu universitātei aģentūras statusā.</t>
  </si>
  <si>
    <t>KM, VM, ZM, VM, RSU, LU, DMK, RIMK, zinātniskās institūcijas</t>
  </si>
  <si>
    <t>1. 01.06.2016.                   2. 31.12.2016.                   3. 31.12.2015.</t>
  </si>
  <si>
    <t>34.3.</t>
  </si>
  <si>
    <t>Pilnveidota augstākās izglītības kvalitātes novērtēšanas sistēma. Radīti nosacījumi nacionālas kvalitātes novērtēšanas aģentūras izveidei un reģistrācijai EQAR reģistrā.</t>
  </si>
  <si>
    <t xml:space="preserve">1.Izveidota normatīvo aktu bāze kvalitātes nodrošināšanas (licencēšanas un akreditācijas) funkciju nodošanai AIC. 2. Noteikumu izstrāde struktūrfondu līdzekļu izlietošanai uz AIC bāzes izveidotas nacionālas akreditācijas aģentūras stiprināšanai.  3.Nacionālās kvalitātes nodrošināšanas institūcijas stratēģijas izstrāde iekļūšanai EQAR. 4.Nacionālās kvalitātes nodrošināšanas institūcijas reģistrācija EQAR. </t>
  </si>
  <si>
    <t>IZM (AIC)</t>
  </si>
  <si>
    <t>RP, AIP</t>
  </si>
  <si>
    <t>1. 01.07.2015.                               2. 01.07.2015.                                  3. 31.12.2017.                            4. 01.11.2018.</t>
  </si>
  <si>
    <t>34.4.</t>
  </si>
  <si>
    <t>Sagatavot grozījumus MK 2012.gada 24.janvāra noteikumos nr. 68 "Stipendiju piešķiršanas kārtība ārzemniekiem" (t.sk. iekļaujot regulējumu stipendiju piešķiršanai pētniecībai un vasaras skolām un nosakot minimālo atbalsta apmēru, ko novirza stipendiju piešķiršanai katru gadu); nodrošināt nepieciešamo finansējumu stipendijām ārzemniekiem 2015.-2017.g. saskaņā ar Izglītības attīstības pamatnostādnēs 2014.-2020.g. sasniedzamo rezultatīvo rādītāju (Rīcības virziens: 3.4. Izglītības starptautiskā konkurētspēja - Piesaistīti ārvalstu studenti - Ārvalstu studentiem piešķirto stipendiju skaits, gadā: 2017.g. 150)</t>
  </si>
  <si>
    <t>Piešķirto stipendiju skaits ārzemniekiem 2015.gadā - 90, 2016.gadā - 120, 2017.gadā - 150.</t>
  </si>
  <si>
    <t>IZM (VIAA)</t>
  </si>
  <si>
    <t>01.09.2017.</t>
  </si>
  <si>
    <t>34.5.</t>
  </si>
  <si>
    <t>Palielināsim augstākās izglītības starptautisko konkurētspēju. Ieviesīsim augstākās izglītības finansēšanas modeli, kas balstīts uz studiju un pētniecības kvalitātes novērtējumu. Veicināsim augstskolu iesaisti Latvijas un tās reģionu ekonomiskās attīstības nodrošināšanā, stiprināsim reģionos esošās augstskolas. Izveidosim Nacionālo augstākās izglītības akreditācijas aģentūru</t>
  </si>
  <si>
    <t>ES struktūrfondu 2014.-2020. plānošanas perioda ietvaros uzsākta 8.1.1., 8.2.1., 8.2.2., 8.2.3. un 8.2.4.specifiskā atbalsta mērķa īstenošana.</t>
  </si>
  <si>
    <t>1.Uzsākta 8.1.1.specifiskā atbalsta mērķa "Palielināt modernizēto STEM, tajā skaitā medicīnas un radošās industrijas, studiju programmu skaitu" īstenošana. 2.Apstiprināti MK noteikumi par  8.2.1.  specifiskā mērķa pasākuma  "Samazināt studiju programmu fragmentāciju un stiprināt resursu koplietošanu" 1.kārtas  ieviešanas nosacījumiem un uzsākta 1.kārtas īstenošana. 3.Apstiprināti MK noteikumi par  8.2.2.  specifiskā mērķa pasākuma "Stiprināt augstākās izglītības institūciju akadēmisko personālu stratēģiskās specializācijas jomās" 1.kārtas  ieviešanas nosacījumiem un uzsākta 1.kārtas īstenošana. 4. Apstiprināti MK noteikumi par  8.2.3.specifiskā atbalsta mērķa "Nodrošināt labāku pārvaldību augstākās izglītības institūcijās" ieviešanas nosacījumiem un uzsākta pasākuma īstenošana. 5.Apstiprināti MK noteikumi par  8.2.4.  specifiskā mērķa pasākuma   "Nodrošināt atbalstu EQAR aģentūrai izvirzīto prasību izpildei"  ieviešanas nosacījumiem un uzsākta pasākuma īstenošana.</t>
  </si>
  <si>
    <t>1. 31.12.2016.                               2. 31.10.2017.                            3. 31.10.2017.                           4. 31.10.2016.                        5. 31.12.2015.</t>
  </si>
  <si>
    <t>34.6.</t>
  </si>
  <si>
    <t>Nodrošināt regulāru aktualizētas informācijas sniegšanu  augstākās izglītības institūcijām un augstākās izglītības sektora sadarbības partneriem par starptautiskās sadarbības aktivitātēm augstākajā izglītībā Eiropas Savienības Erasmus+ programmas (2014-2020) ietvaros:
1) starptautiskā studentu un pasniedzēju mobilitāte;2) kopīgo maģistrantūras programmu īstenošana;3) kapacitātes stiprināšana augstākajā izglītībā partnervalstīs;
4) Žana Monē programma.</t>
  </si>
  <si>
    <t>Latvijas augstākās izglītības sabiedrības informētība ar semināru starpniecību par Erasmus+ programmas (2014-2020) augstākās izglītības starptautiskajām aktivitātēm, gatavība iesniegt projektu pieteikumus decentralizētai (1) un centralizētām (2, 3, 4) aktivitātēm, dalība starptautisko aktivitāšu projektu īstenošanā, palielinot augstākās izglītības internacionalizāciju un starptautisko konkurētspēju. Noslēgti līgumi Erasmus+ programmas (2014 - 2020) augstākās izglītības starptautisko aktivitāšu īstenošanai. Labo prakšu piemēru apkopošana.</t>
  </si>
  <si>
    <t>VIAA</t>
  </si>
  <si>
    <t>34.7.</t>
  </si>
  <si>
    <t>Veicināta augstākās izglītības pieejamība un līdzdalība. Darbs pie administratīvā sloga mazināšanas studiju un studējošo kredītu saņemšanai, tādejādi veicinot izglītības pieejamību un līdzdalību.</t>
  </si>
  <si>
    <t>1. Tiek pilnveidota studiju un studējošo kredītu dzēšana, precizējot kredītu dzēšanas nosacījumus noteiktām profesijām un proporcionāli palielinot budžetu līdzekļu apmērus.
2. Lai nodrošinātu kvalitatīvu un operatīvu studiju un studējošo kredītu izsniegšanas sistēmu, samazinot administratīvo slogu kredītu ņēmējiem, Izglītības un zinātnes ministrija kopā ar Finanšu ministriju, Studiju un zinātnes administrāciju un Valsts kasi turpina darbu pie studiju un studējošo kreditēšanas no kredītiestāžu līdzekļiem ar valsts vārdā sniegtu galvojuma sistēmas regulējuma pilnveides.</t>
  </si>
  <si>
    <t xml:space="preserve">IZM </t>
  </si>
  <si>
    <t>SZA, FM, Valsts kase</t>
  </si>
  <si>
    <t>035.</t>
  </si>
  <si>
    <t>35.1.</t>
  </si>
  <si>
    <t>Atbalstīsim zinātnes izcilību gan ar cilvēkresursu programmu, gan infrastruktūru, kura vērsta uz radīto zināšanu efektīvu pārnesi ražošanā, sabiedrībā un kultūrā. Izveidosim atbalsta programmu izcilākajām zinātnes institūcijām un nacionālajai tautsaimniecībai stratēģiski svarīgajās nozarēs. Nodrošināsim Latvijas zinātnisko institūciju aktīvu dalību starptautiskajās pētījumu programmās.</t>
  </si>
  <si>
    <t>Uzlaboti normatīvo aktu bāze līdzfinansējuma saņemšanai starptautiskajās sadarbības programmās pētniecības un tehnoloģiju jomās.</t>
  </si>
  <si>
    <t>1.Grozījumi 19.07.2012. MK not. Nr. 414 "Valsts atbalsta nodrošināšanas kārtība dalībai starptautiskās sadarbības programmās pētniecības un tehnoloģiju jomās", paredzot uzlabotus nosacījumus līdzfinansējuma saņemšanai starptautiskajās sadarbības programmās pētniecības un tehnoloģiju jomās. 2.Sagatavots MK noteikumu projekts “Kārtība, kādā piešķir valsts atbalstu projektu īstenošanai pētniecības, tehnoloģiju attīstības un inovāciju jomā EUREKA programmas ietvaros”.</t>
  </si>
  <si>
    <t>1. 31.03.2015.                             2. 31.03.2015.</t>
  </si>
  <si>
    <t>35.2.</t>
  </si>
  <si>
    <t>Izstrādāt zinātnes un inovāciju infrastruktūras un pētnieciskās darbības Latvijas Viedās specializācijas jomās ieguldījumu teritoriālu kartogrāfisku attēlojumu.</t>
  </si>
  <si>
    <t>Sagatavots zinātnes un inovācijas infrastruktūras un pētnieciskās darbības koncentrācijas teritoriālais kartējums.</t>
  </si>
  <si>
    <t>EM, ZM, VM, VARAM, KM</t>
  </si>
  <si>
    <t>35.3.</t>
  </si>
  <si>
    <t>ES fondu 2014.-2020.gada plānošanas perioda ietvaros uzsākta 1.1.1.specifiskā atbalsta mērķa "Palielināt Latvijas zinātnisko institūciju pētniecisko un inovatīvo kapacitāti un spēju piesaistīt ārējo finansējumu, ieguldot cilvēkresursos un infrastruktūrā" īstenošana.</t>
  </si>
  <si>
    <t>1.Apstiprināti MK noteikumi par  1.1.1.  specifiskā atbalsta mērķa pasākuma "Inovāciju granti studentiem" 1.kārtas ieviešanas nosacījumiem un uzsākta 1.kārtas īstenošana. 2.Apstiprināti MK noteikumi par 1.1.1.  specifiskā atbalsta mērķa pasākuma "P&amp;A infrastruktūras attīstīšana Viedās specializācijas jomās"   ieviešanas nosacījumiem un uzsākta pasākuma īstenošana. 3.Uzsākta SAM 1.1.1.  specifiskā mērķa pasākuma "ERA bilateriālās un multilaterālās sadarbības projektu atbalsts"  1.kārtas īstenošana. 4.Apstiprināti MK noteikumi par 1.1.1.  specifiskā atbalsta mērķa pasākuma "Zinātnisko institūciju institucionālās kapacitātes stiprināšana"   ieviešanas nosacījumiem un uzsākta pasākuma īstenošana.</t>
  </si>
  <si>
    <t>1. 31.03.2016.                       2. 31.12.2016.                       3. 31.03.2016.                         4. 31.12.2016.</t>
  </si>
  <si>
    <t>35.4.</t>
  </si>
  <si>
    <t xml:space="preserve">Uzlabota starptautiskā sadarbība starpvalstu zinātniskajos projektos. </t>
  </si>
  <si>
    <t xml:space="preserve"> Īstenoti pētniecības projekti (Latvijas-Baltkrievijas programmā - 5; Latvijas-Francijas programmā - 4, Latvijas-Lietuvas-Taivānas fonds -9 projekti).</t>
  </si>
  <si>
    <t>183, 187</t>
  </si>
  <si>
    <t>036.</t>
  </si>
  <si>
    <t>36.1.</t>
  </si>
  <si>
    <t>Vienkāršosim un paātrināsim patentu pieteikumu reģistrācijas procedūru. Nodrošināsim intelektuālā īpašuma tiesību efektīvu aizsardzību.</t>
  </si>
  <si>
    <t xml:space="preserve">Modernizēt esošo Patentu informācijas sistēmu, izstrādājot elektronisko tiešsaistes sistēmu, kas nodrošinās ātrāku un ērtāku patentu iesniegšanas procesu un iespēju tiesību īpašniekam sekot līdzi pieteikuma statusam. </t>
  </si>
  <si>
    <t>Apstiprināšanai MK iesniegts likumprojekts „Grozījumi Patentu likumā” un citi nepieciešamie normatīvo aktu projekti.</t>
  </si>
  <si>
    <t>160, 143</t>
  </si>
  <si>
    <t>01.03.2016.</t>
  </si>
  <si>
    <t>36.2.</t>
  </si>
  <si>
    <t>Lai veicinātu rūpnieciskā īpašuma aizsardzību, ieviest jauno Rūpnieciskā īpašuma institūciju un procedūru likumu, kas paredz noteikt procedūras un tiesiskās attiecības, kas attiecas uz rūpnieciskā īpašuma tiesību reģistrāciju Patentu valdē, reglamentē Rūpnieciskā īpašuma apelācijas padomes darbības tiesiskos pamatus, kā arī profesionālo patentpilnvarnieku darbības tiesiskos pamatus, izstrādājot pakārtotos normatīvos aktus.</t>
  </si>
  <si>
    <t>Apstiprināšanai MK iesniegti 7 MK noteikumu projekti, tai skaitā, par Patentu valdes statusu, Patentu valdes sniegto maksas pakalpojumu cenrādi, Rūpnieciskā īpašuma apelācijas padomes sniegto pakalpojumu cenrādi un  patentpilnvarnieku kvalifikācijas eksāmena kārtību.</t>
  </si>
  <si>
    <t>15.12.2015.</t>
  </si>
  <si>
    <t>037.</t>
  </si>
  <si>
    <t>37.1.</t>
  </si>
  <si>
    <t>Atbalstīsim interešu izglītību un mūžizglītību profesionālajai karjeras ievirzei, iedzīvotāju darba produktivitātes pieaugumam, kvalitatīvai brīvā laika pavadīšanai un talantu attīstībai.</t>
  </si>
  <si>
    <r>
      <t xml:space="preserve">Ieviest profesionālās kvalifikācijas kategoriju sistēmu un pārskatīt Būvniecības profesiju standartus.
</t>
    </r>
    <r>
      <rPr>
        <b/>
        <i/>
        <sz val="12"/>
        <color indexed="18"/>
        <rFont val="Times New Roman"/>
        <family val="1"/>
        <charset val="186"/>
      </rPr>
      <t/>
    </r>
  </si>
  <si>
    <t>Iesniegts MK konceptuāls ziņojums par profesionālās kvalifikācijas kategoriju ieviešanu.</t>
  </si>
  <si>
    <t xml:space="preserve">EM </t>
  </si>
  <si>
    <t>37.2.</t>
  </si>
  <si>
    <t xml:space="preserve">Atbalstīsim interešu izglītību un mūžizglītību profesionālajai karjeras ievirzei, iedzīvotāju darba produktivitātes pieaugumam, kvalitatīvai brīvā laika pavadīšanai un talantu attīstībai.    </t>
  </si>
  <si>
    <t xml:space="preserve">Izstrādāt sadarbības mehānismu starp valsts iestādēm un uzņēmumiem ar mērķi iesaistīt jauniešus uzņēmējdarbībā. </t>
  </si>
  <si>
    <t>Īstenoti vairāki pasākumi, kuru ietvaros ir izstrādāts sadarbības mehānisms starp valsts iestādēm un uzņēmumiem ar mērķi iesaistīt jauniešus uzņēmējdarbībā. Īstenotas vismaz divas darba grupas tikšanās (15.05.2016. un 01.08.2016.), kuru ietvaros ir  sagatavots pētījums un izstrādāts sadarbības mehānisms starp valsts iestādēm un uzņēmumiem ar mērķi iesaistīt jauniešus uzņēmējdarbībā.</t>
  </si>
  <si>
    <t>01.11.2016.</t>
  </si>
  <si>
    <t>37.3.</t>
  </si>
  <si>
    <t>Nodrošināt karjeras izglītības pakalpojumu pieejamību vispārējās un profesionālās izglītības iestāžu izglītojamajiem.</t>
  </si>
  <si>
    <t xml:space="preserve">Noslēgti līgumi ar 295 vispārējās un profesionālās izglītības iestādēm par karjeras atbalsta pasākumu īstenošanu. </t>
  </si>
  <si>
    <t>VIAA, pašvaldības</t>
  </si>
  <si>
    <t>37.4.</t>
  </si>
  <si>
    <t xml:space="preserve">Izveidot atbalsta sistēmu izglītojamo individuālo spēju attīstībai. </t>
  </si>
  <si>
    <t>Noslēgti līgumi ar 180 izglītības iestādēm par individuālas mācību pieejas skolēnu kompetenču attīstībai īstenošanu, paredzot atbalstu izglītojamiem ar speciālām vajadzībām (t.sk. ar mācīšanās traucējumiem) un kopējai izglītojamo prasmju un kompetenču paaugstināšanai (t.sk. talantu atklāšanai un izkopšanai, kā arī izglītojamajiem ar mācību grūtībām).</t>
  </si>
  <si>
    <t>VISC, pašvaldības, izglītības iestādes</t>
  </si>
  <si>
    <t>37.5.</t>
  </si>
  <si>
    <t>Nodrošināt ārpus formālās izglītības sistēmas apgūtās profesionālās kompetences novērtēšanas procesu īstenošanu un attīstību.</t>
  </si>
  <si>
    <t>1.Izveidota un uzturēta datu bāze  par personām, kuras saņēmušas valsts atzītu profesionālo kvalifikāciju apliecinošu dokumentu atzīstot ārpusformālā ceļā iegūto izglītību. 2. Sabiedrības, pakalpojumu sniedzēju un citu ieinteresēto pušu informēšana par ārpus formālās izglītības iegūtās kompetences atzīšanas iespējām, rezultātiem un nozīmi cilvēku profesionālajā darbībā un karjeras motivācijā. 3. Nodrošināta ārpus formālās izglītības iegūto kompetenču atzīšanas pasākumu īstenošanas uzraudzība.</t>
  </si>
  <si>
    <t>1. atbilstoši VIIS attīstības iespējām 01.11.2018.                     2. 01.11.2018.                                  3. 01.11.2018.</t>
  </si>
  <si>
    <t>37.6.</t>
  </si>
  <si>
    <t>37.7.</t>
  </si>
  <si>
    <t>Izvērtēt iespējas interešu izglītībai un mūžizglītībai tērētos līdzekļus iekļaut valsts kompensējamo, attaisnoto izdevumu sarakstā, saglabājot noteikto limitu.</t>
  </si>
  <si>
    <t>Ministru kabinetā izskatīts priekšlikums par iespējām interešu izglītībai un mūžizglītībai tērētos līdzekļus iekļaut valsts kompensējamo, attaisnoto izdevumu sarakstā.</t>
  </si>
  <si>
    <t>038.</t>
  </si>
  <si>
    <t>38.1.</t>
  </si>
  <si>
    <t>Izstrādāsim augstākās izglītības un zinātnes finansēšanas plānu, lai pakāpeniski sasniegtu normatīvajos aktos noteikto finansējuma apmēru.</t>
  </si>
  <si>
    <t>Uzsākta sniegumā balstīta augstākās izglītības finansēšana. Veicināta augstākās izglītības iestāžu specializācija studiju vietu plānošanā. Nodrošināts vienots normatīvais regulējums AI un pētniecības finansēšanas sasaistei.</t>
  </si>
  <si>
    <t xml:space="preserve">Veikti grozījumi MK 2006.gada 12.decembra noteikumos Nr. 994 “Kārtība, kādā augstskolas un koledžas tiek finansētas no valsts budžeta līdzekļiem”, nodrošinot studiju vietas bāzes izmaksu aprēķina metodikas un studiju izmaksu koeficientu aktualizāciju un nosakot kārtību apakšprogrammas 03.03.00 “Zinātniskās darbības attīstība  augstskolās un koledžās” līdzekļu piešķiršanai par sniegumu pētniecībā balstītas augstākās izglītības nodrošināšanā augstākās izglītības institūcijās, kurās ir ieviesta rezultātu pārvaldība saskaņā ar koncepcijā aprakstītajiem snieguma rādītājiem. </t>
  </si>
  <si>
    <t>Augstākās izglītības iestādes, Rektoru padome</t>
  </si>
  <si>
    <t>039.</t>
  </si>
  <si>
    <t>39.1.</t>
  </si>
  <si>
    <t>Nodrošināsim atbalstu doktorantūrā studējošajiem, iesaistot tos praktiskos projektos un zinātnisko pētījumos, īpaši eksakto zinātņu (tehnoloģiju, inženierzinātņu un matemātikas) studiju virzienos.</t>
  </si>
  <si>
    <t>ES fondu 2014.-2020.gada plānošanas perioda ietvaros uzsākta 1.1.1.specifiskā atbalsta mērķa "Palielināt Latvijas zinātnisko institūciju pētniecisko un inovatīvo kapacitāti un spēju piesaistīt ārējo finansējumu, ieguldot cilvēkresursos un infrastruktūrā" pasākuma "Praktiskas ievirzes pētījumu projekti" 1.kārtas īstenošana.</t>
  </si>
  <si>
    <t>Apstiprināti MK noteikumi par 1.1.1.  specifiskā atbalsta mērķa pasākuma  "Praktiskas ievirzes pētījumu projekti" 1.kārtas īstenošana ieviešanas nosacījumiem un uzsākta 1.kārtas īstenošana.</t>
  </si>
  <si>
    <t>39.2.</t>
  </si>
  <si>
    <t>ES fondu 2014.-2020.gada plānošanas perioda ietvaros uzsākta 1.1.1.specifiskā atbalsta mērķa "Palielināt Latvijas zinātnisko institūciju pētniecisko un inovatīvo kapacitāti un spēju piesaistīt ārējo finansējumu, ieguldot cilvēkresursos un infrastruktūrā" pasākuma "Pēcdoktornatūras granti" 1.kārtas īstenošana.</t>
  </si>
  <si>
    <t>Apstiprināti MK noteikumi par 1.1.1.  specifiskā atbalsta mērķa pasākuma  "Pēcdoktornatūras granti" 1.kārtas īstenošanas ieviešanas nosacījumiem un uzsākta 1.kārtas īstenošana.</t>
  </si>
  <si>
    <t>040.</t>
  </si>
  <si>
    <t>40.1.</t>
  </si>
  <si>
    <t>Pilnveidosim sporta nozari reglamentējošo normatīvo aktu bāzi, izvērtēsim sporta
pārvaldības reformas nepieciešamību
un sporta finansēšanas papildu iespējas, tajā
skaitā sporta treneru
atalgojumu,
finansējumu
tautas sporta attīstībai, jaunatnes sportam, augstu sasniegumu sportam, sporta veidu reģionālo centru (sporta internātu)
sistēmai un nacionālo sporta bāzu darbībai.</t>
  </si>
  <si>
    <t>Finansiāli  atbalstīt aktīvā dzīvesveida pasākumu organizēšanu tautai publiskajos sporta infrastruktūras objektos un brīvā dabā.</t>
  </si>
  <si>
    <t>Īstenoti projekti - vidēji gadā 15 projekti.</t>
  </si>
  <si>
    <t>311, 306</t>
  </si>
  <si>
    <t>SIF</t>
  </si>
  <si>
    <t>IZM, VM</t>
  </si>
  <si>
    <t>40.2.</t>
  </si>
  <si>
    <t>Pilnveidosim sporta nozari reglamentējošo normatīvo aktu bāzi, izvērtēsim sporta pārvaldības reformas nepieciešamību un izvērtēsim iespējas nodrošināt sporta finansēšanas papildu iespējas, tajā skaitā sporta treneru atalgojumam, tautas sporta attīstībai, jaunatnes sportam, augstu sasniegumu sportam, sporta veidu reģionālo centru (sporta internātu) sistēmai un nacionālo sporta bāzu darbībai.</t>
  </si>
  <si>
    <t>Izstrādāt likumprojektu "Grozījumi Sporta likumā", precizējot tiesisko regulējumu cīņai pret manipulācijām ar sporta sacensībām, kā arī paredzot citus aktuālus grozījumus.</t>
  </si>
  <si>
    <t>MK iesniegts likumprojekts "Grozījumi Sporta likumā".</t>
  </si>
  <si>
    <t>40.3.</t>
  </si>
  <si>
    <t>Izstrādāts konceptuāls ziņojums par sporta veidu reģionālo attīstības centru (sporta internātu) sistēmas izveidi.</t>
  </si>
  <si>
    <t>MK iesniegts konceptuāls ziņojums par sporta veidu reģionālo attīstības centru (sporta internātu) sistēmas izveidi.</t>
  </si>
  <si>
    <t>40.4.</t>
  </si>
  <si>
    <t>Izstrādāt politikas plānošanas dokumentu, kas ietvers risinājumus sistēmiskai sporta bāzu attīstībai Latvijā.</t>
  </si>
  <si>
    <t>MK iesniegts konceptuāls ziņojums par Valsts un pašvaldību nozīmes sporta infrastruktūras attīstību (nosaukums var tikt precizēts).</t>
  </si>
  <si>
    <t>40.5.</t>
  </si>
  <si>
    <t>Sagatavot grozījumus MK 2010.gada 26.janvāra noteikumos Nr.77 "Noteikumi par sporta speciālistu sertifikācijas kārtību un sporta speciālistam noteiktajām prasībām", pilnveidojot sporta speciālistu (treneru) sertifikācijas kārtību kā arī normatīvajos aktos paredzēt administratīvo atbildību par sporta speciālistu sertifikāciju noteikumu neievērošanu (gan darba devējam, gan darbiniekam).</t>
  </si>
  <si>
    <t>1.MK iesniegts MK noteikumu projekts "Grozījumi MK 2010.gada 26.janvāra noteikumos Nr.77 "Noteikumi par sporta speciālistu sertifikācijas kārtību un sporta speciālistam noteiktajām prasībām"". 2.MK iesniegts likumprojekts "Grozījumi Latvijas Administratīvo pārkāpumu kodeksā".</t>
  </si>
  <si>
    <t>1. 31.12.2015.
2. 31.12.2015.</t>
  </si>
  <si>
    <t>40.6.</t>
  </si>
  <si>
    <t>Izvērtēt sporta nozarē īstenotās (t.sk. nevalstiskajām sporta organizācijām deleģētās) valsts pārvaldes (publiskās) funkcijas, nepieciešamības gadījumā sagatavojot priekšlikumus funkciju izpildes efektivitātes paaugstināšanai, tādejādi uzlabojot sporta nozares pārvaldību, kā arī nodrošinot sportam piešķirto valsts budžeta līdzekļu lietderīgu izmantošanu.</t>
  </si>
  <si>
    <t>Veikts izvērtējums, kurš iesniegts izskatīšanai Latvijas Nacionālās sporta padomes sēdē.</t>
  </si>
  <si>
    <t>Reģionu attīstība</t>
  </si>
  <si>
    <t>041.</t>
  </si>
  <si>
    <t>41.1.</t>
  </si>
  <si>
    <t>Saskaņā ar "Latvija 2030", "NAP2020" un Reģionālās politikas pamatnostādnēm 2013.-2019.gadam atbalstīsim nacionālās un reģionālās nozīmes attīstības centru, lauku, Baltijas jūras piekrastes, Latgales un pierobežas teritoriju izaugsmi, veicinot šo teritoriju sasniedzamību un piekļuvi publiskajiem pakalpojumiem, kā arī uzlabojot uzņēmējdarbības vidi atbilstoši to attīstības iespējām un prioritātēm un ņemot vērā publisko resursu pieejamību</t>
  </si>
  <si>
    <t>Sagatavot Rīcību plānu Latgales reģiona izaugsmei, sniedzot priekšlikumus ieguldījumu veikšanai degradēto teritoriju revitalizācijā Latgales plānošanas reģiona un Alūksnes novada pašvaldībās  un nodokļu politikas izmaiņām.</t>
  </si>
  <si>
    <t>Iesniegts MK  Rīcību plāns Latgales reģiona izaugsmei.</t>
  </si>
  <si>
    <t xml:space="preserve">127, 392, 378
</t>
  </si>
  <si>
    <t>LPR, FM, EM, ZM u.c. nozaru ministrijas</t>
  </si>
  <si>
    <t>41.2.</t>
  </si>
  <si>
    <t xml:space="preserve">Nodrošināt ilgtermiņa tematiskā plānojuma par publisko infrastruktūru Baltijas jūras piekrastē izstrādi, kurš būs kā instruments atbalsta pasākumu piesaistei  un koordinēšanai Baltijas jūras piekrastes pašvaldībās, kā arī  veicinās ekonomisko aktivitāti Baltijas jūras piekrastē un uzlabos piekrastes pašvaldību interešu līdzsvarošanu, ņemot vērā piekrastes vienotā dabas un kultūras mantojuma attīstīšanu.  </t>
  </si>
  <si>
    <t>Izstrādāts ilgtermiņa tematiskā plānojuma projekts par publisko infrastruktūru  Baltijas jūras piekrastei.</t>
  </si>
  <si>
    <t>41.3.</t>
  </si>
  <si>
    <t xml:space="preserve">Nodrošināt Jūras telpiskā plānojuma izstrādi, lai uzlabotu Latvijas Republikas jurisdikcijā esošās teritoriālās jūras un ekskluzīvās ekonomiskās zonas pārvaldību, līdzsvarotu ekonomiskās attīstības, sabiedrības, vides un dabas aizsardzības prasības jūras izmantošanā. 
Plānojums ietvers jūras teritorijas ilgtermiņa redzējumu, attīstības vadlīnijas,  jūras atļautās izmantošanas zonas un to izmantošanas noteikumus.
</t>
  </si>
  <si>
    <t>Iesniegts MK Jūras telpiskā plānojuma projekts.</t>
  </si>
  <si>
    <t>EM, ZM, SM, TM</t>
  </si>
  <si>
    <t>042.</t>
  </si>
  <si>
    <t>42.1.</t>
  </si>
  <si>
    <t xml:space="preserve">Nodrošināsim pašvaldībām uzņēmējdarbības investīciju piesaistes stimulus, paredzot atbalstu telpu, pakalpojumu, inženierkomunikāciju, pievadceļu un citas koplietošanas infrastruktūras izveidei atbilstoši investīciju vajadzībām. </t>
  </si>
  <si>
    <t>Sekmēt Eiropas Savienības fondu 2014.–2020. gada plānošanas perioda investīciju piesaisti pašvaldībās, lai attīstītu publisko infrastruktūru uzņēmējdarbības veicināšanai, t.sk., sniedzot atbalstu integrētām teritoriālām investīcijām "Pilsētvides" attīstība un degradēto teritoriju atjaunošanai, kā arī atbalstot Austrumu pierobežu.</t>
  </si>
  <si>
    <t>Iesniegti MK noteikumi un uzsākta darbības programmas "Izaugsme un nodarbinātība" specifisko atbalsta mērķu, kas paredz palielināt privāto investīciju apjomu reģionos un atjaunot degradētās teritorijas, kā arī atbalstu Austrumu pierobežai, ieviešana.</t>
  </si>
  <si>
    <t>127, 392, 382, 378, 375, 382</t>
  </si>
  <si>
    <t>FM, EM, KM, CFLA, plānošanas reģioni.</t>
  </si>
  <si>
    <t>42.2.</t>
  </si>
  <si>
    <t>Izvērtēt normatīvo regulējumu pašvaldību iespējām atbalstīt uzņēmējdarbību tās teritorijā un nepieciešamības gadījumā izstrādāt priekšlikumus normatīvo aktu pilnveidei.</t>
  </si>
  <si>
    <t>Iesniegts MK informatīvais ziņojums.</t>
  </si>
  <si>
    <t>EM, ZM</t>
  </si>
  <si>
    <t>043.</t>
  </si>
  <si>
    <t>43.1.</t>
  </si>
  <si>
    <t>Izstrādāsim jaunu pašvaldību finanšu izlīdzināšanas sistēmu, kas nodrošinās līdzsvarotu, reģionāli sabalansētu resursu pieejamību visām pašvaldībām.</t>
  </si>
  <si>
    <t>Nodrošināt, ka Finanšu ministrijas vadībā tiks veikta pašvaldību finanšu izlīdzināšanas sistēmas izstrāde.</t>
  </si>
  <si>
    <t>Izstrādāta pašvaldību finanšu izlīdzināšanas sistēma, kas nodrošina reģionāli sabalansētu finansējuma sadalījumu un motivē veicināt tautsaimniecības attīstību (likumprojekts “Par pašvaldību finanšu izlīdzināšanu” iesniegts MK).</t>
  </si>
  <si>
    <t>044.</t>
  </si>
  <si>
    <t>44.1.</t>
  </si>
  <si>
    <t>Veicot turpmākas izmaiņas nodokļu politikā, kas samazina iedzīvotāju ienākuma nodokļa ieņēmumus pašvaldību budžetos, kompensēsim darbaspēka nodokļu samazinājumu pašvaldībām.</t>
  </si>
  <si>
    <t>Sagatavot priekšlikumus vidēja termiņa budžeta ietvara likumprojektam ar nosacījumiem, kas nodrošina pašvaldībām stabilu ieņēmumu pieauguma tempu, nosakot iedzīvotāju ienākuma nodokļa ieņēmumu sadalījumu starp pašvaldību budžetiem un valsts budžetu vidējā termiņā.</t>
  </si>
  <si>
    <t>Pašvaldību budžetu ieņēmumu pieauguma temps pamatfunkciju veikšanai vidējā termiņā tiek nodrošināts līdzvērtīgi valsts budžeta ieņēmumu pieauguma tempam pamatfunkciju īstenošanai.</t>
  </si>
  <si>
    <t>045.</t>
  </si>
  <si>
    <t>45.1.</t>
  </si>
  <si>
    <t>Sekmēsim Latvijas tūrisma nozares attīstību, veicinot tūrisma pakalpojumu konkurētspējas palielināšanos, tajā skaitā attīstot kurortoloģiju un lauku tūrismu un pozicionējot Latviju kā pievilcīgu tūrisma galamērķi, pilnībā izmantojot Rīgas kā galvaspilsētas potenciālu.</t>
  </si>
  <si>
    <t>Nodrošināt Latvijas tūrisma mārketinga aktivitātes, stiprinot Latvijas kā tūrisma galamērķa starptautisko atpazīstamību.</t>
  </si>
  <si>
    <t>1. Iesniegts MK normatīvā akta projekts, kas nosaka 2014.-2020.gada plānošanas perioda atbalsta programmas ieviešanas nosacījumus.
2. Īstenots atbalsts prioritārajiem tūrisma virzieniem mārketinga pasākumu īstenošanā mērķa valstīs Latvijas kā starptautiskā tūrisma galamērķa popularizēšanai, kā arī darījumu tūrisma atbalstam.</t>
  </si>
  <si>
    <t>132, 99</t>
  </si>
  <si>
    <t>TAVA</t>
  </si>
  <si>
    <t>1. 31.08.2015.
2. 30.11.2018.</t>
  </si>
  <si>
    <t>Vide un dabas kapitāla izmantošana</t>
  </si>
  <si>
    <t>046.</t>
  </si>
  <si>
    <t>46.1.</t>
  </si>
  <si>
    <t>Nodrošināsim energotaupīgu un Latvijas dabas resursus nenoplicinošu saimniekošanu</t>
  </si>
  <si>
    <t xml:space="preserve">Izvērtēt dabas resursu nodokļa likmju atbilstību resursu efektīvas izmantošanas mērķu sasniegšanā un izstrādāt priekšlikumus likmju diferenciācijai, tai skaitā virzot priekšlikumu par nodokļa likmes paaugstināšanu par atkritumu apglabāšanu poligonos. </t>
  </si>
  <si>
    <t>Iesniegti MK grozījumi Dabas resursu nodokļa likumā.</t>
  </si>
  <si>
    <t>LVAFA</t>
  </si>
  <si>
    <t>46.2.</t>
  </si>
  <si>
    <t>Nodrošināsim energotaupīgu un Latvijas dabas resursus nenoplicinošu saimniekošanu.</t>
  </si>
  <si>
    <t>Uzlabot radioaktīvo atkritumu pārvaldības sistēmu.</t>
  </si>
  <si>
    <t>Nodrošināta videi un iedzīvotājiem droša radioaktīvo atkritumu sistēma, uzlabojot arī radioaktīvo atkritumu glabātavas “Radons” infrastruktūru.</t>
  </si>
  <si>
    <t>LVĢMC, VVD</t>
  </si>
  <si>
    <t>46.3.</t>
  </si>
  <si>
    <t>Pilnveidot normatīvo regulējumu, lai samazinātu ostu termināļu piesārņojošās darbības radīto ietekmi (t.sk. piesārņojošo vielu emisijas, smaku), uzlabotu vides kvalitāti un vides aizsardzības kontroli.</t>
  </si>
  <si>
    <t>1. Iesniegts MK normatīvā akta projekts, kas nosaka prasības attiecībā uz ostu termināļu radītā gaisa un smaku piesārņojuma samazināšanu;
2. Sagatavoti priekšlikumi administratīvo sodu pārskatīšanai par gaisa piesārņošanu un piesārņojošās darbības atļaujas nosacījumu neievērošanu pārskatīšanai.</t>
  </si>
  <si>
    <t>VVD</t>
  </si>
  <si>
    <t>1. 01.12.2015.
2. 31.12.2016.</t>
  </si>
  <si>
    <t>46.4.</t>
  </si>
  <si>
    <t>Izvērtēt iespēju sākot ar 2016. gadu atjaunot Latvijas vides aizsardzības fonda budžeta sasaisti ar dabas resursu nodokļa iemaksu apjomu, lai nodrošinātu Dabas resursu nodokļa efektīvu, mērķtiecīgu un godīgu apsaimniekošanu.</t>
  </si>
  <si>
    <t>Iesniegts MK informatīvais ziņojums par vides aizsardzības speciālā budžeta atjaunošanu.</t>
  </si>
  <si>
    <t xml:space="preserve">046. </t>
  </si>
  <si>
    <t>46.5.</t>
  </si>
  <si>
    <t>Pilnveidot atkritumu apsaimniekošanas sistēmu, mazinot radīto atkritumu apjomu un attīstot atkritumu (t.sk. kompostējamo) šķirošanu, apstrādi, pārstrādi un atkārtotu izmantošanu, vienlaikus samazinot atkritumu poligonos apglabājamo atkritumu īpatsvaru.</t>
  </si>
  <si>
    <t>1. Iesniegti MK grozījumi Atkritumu apsaimniekošanas likumā un no likuma izrietošie MK noteikumi 
2. Iesniegts MK Informatīvais ziņojums par Atkritumu apsaimniekošanas valsts plāna 2013.-2020.gadam ieviešanu 2013.-2015.gadā
3. Izstrādāti un sabiedriskai apspriešanai nodoti ieviešanas nosacījumi (Ministru kabineta noteikumi) 2014.-2020.gada plānošanas perioda investīcijām atkritumu apsaimniekošanas jomā, ievērojot Partnerības līgumā un darbības programmā "Izaugsme un nodarbinātība" noteikto.</t>
  </si>
  <si>
    <t xml:space="preserve">442, 426, 438 </t>
  </si>
  <si>
    <t xml:space="preserve">1. 30.10.2018. 
2. 30.11.2016.
3. 01.11.2015.
</t>
  </si>
  <si>
    <t>047.</t>
  </si>
  <si>
    <t>47.1.</t>
  </si>
  <si>
    <t xml:space="preserve">Turpināsim īstenot ekonomiski pamatotus un efektīvus projektus energoefektivitātes un ūdenssaimniecības jomās. </t>
  </si>
  <si>
    <t xml:space="preserve">Turpināt īstenot 2007.-2013.gada plānošanas perioda projektus ūdenssaimniecības infrastruktūras attīstības jomā un KPFI uzsāktos projektus, kas vērsti uz energoefektivitātes pasākumu ieviešanu. </t>
  </si>
  <si>
    <t>Nodrošināta (līdz 2007.-2013.gada plānošanas perioda beigām) šobrīd vēl īstenošanas fāzē esošo 184  projektu ūdenssaimniecības jomā sekmīga pabeigšana par kopējo KF, ERAF un virssaistību finansējuma summu 237,2 milj. EUR un 272 KPFI projektu īstenošana (finansējums ~ 35,3 milj.euro).</t>
  </si>
  <si>
    <t>417, 202, 203, 205, 197, 199</t>
  </si>
  <si>
    <t>CFLA, LVIF</t>
  </si>
  <si>
    <t>47.2.</t>
  </si>
  <si>
    <t>Sekmēt Eiropas Savienības fondu 2014.–2020. gada plānošanas perioda investīciju piesaisti ūdenssaimniecības infrastruktūras attīstības un pašvaldību ēku energoefektivitātes projektiem.</t>
  </si>
  <si>
    <t xml:space="preserve">Iesniegti MK noteikumi un uzsākta darbības programmas "Izaugsme un nodarbinātība" ūdenssaimniecības infrastruktūras attīstības un pašvaldību ēku energoefektivitātes veicināšanas specifisko atbalsta mērķu īstenošana. </t>
  </si>
  <si>
    <t>417, 202</t>
  </si>
  <si>
    <t>01.01.2016. (4.2.1.)
01.04.2016. (4.2.2.)</t>
  </si>
  <si>
    <t>47.3.</t>
  </si>
  <si>
    <t>Nodrošināt Eiropas Ekonomikas zonas finanšu instrumenta 2009.-2014.gada perioda programmas „Nacionālā klimata politika” atklātā konkursa „Ilgtspējīgu ēku, atjaunojamo energoresursu tehnoloģiju un inovatīvu emisiju samazinošu tehnoloģiju attīstība” projektu iesniegumu izvērtēšanu, atbalstīto projektu īstenošanu un uzraudzību.</t>
  </si>
  <si>
    <t>Nodrošināta vismaz 6 projektu īstenošana  energoefektivitātes pasākumu īstenošanas un atjaunojamo energoresursu  tehnoloģiju izmantošanas jomā par kopējo programmas līdzfinansējumu 5 milj.euro.</t>
  </si>
  <si>
    <t>204, 206, 196, 199</t>
  </si>
  <si>
    <t>VRAA, FM</t>
  </si>
  <si>
    <t>30.04.2016.</t>
  </si>
  <si>
    <t xml:space="preserve">048. </t>
  </si>
  <si>
    <t>48.1.</t>
  </si>
  <si>
    <t>Nepieļausim Latvijas likumu liberalizāciju attiecībā uz ģenētiski modificētu organismu izplatīšanu un ģenētiski modificētu organismu saturošu produktu pieejamību un izplatīšanu</t>
  </si>
  <si>
    <t xml:space="preserve">Saglabāt ģenētiski modificētu organismu ĢMO brīvas teritorijas Latvijā. 
</t>
  </si>
  <si>
    <t>Saglabāta iespēja pašvaldībām pieņemt saistošos noteikumus par ĢMO brīvām teritorijām.</t>
  </si>
  <si>
    <t>049.</t>
  </si>
  <si>
    <t>49.1.</t>
  </si>
  <si>
    <t>Veicināsim sabiedrības izpratni par vides jautājumiem un sabiedrības līdzdalību lēmumu pieņemšanā vides aizsardzības jomā.</t>
  </si>
  <si>
    <t>Realizēt pilnvērtīgu, Latvijas starptautiskajām saistībām atbilstošu vides monitoringa programmu.</t>
  </si>
  <si>
    <t xml:space="preserve">1. Nodrošināta ES nozīmes biotopu kartēšana,  ĪADT dabas aizsardzības plānu un sugu aizsardzības plānu izstrāde dabas datu apkopošanai un monitoringa prasību ieviešanai;
2. Izveidota Latvijas un ES normatīvajiem aktiem atbilstoša monitoringa īstenošana un monitoringa informācijas sistēmas struktūra. Novērtēts vides, sugu un biotopu stāvoklis un tā izmaiņas, iegūstot informāciju par vides kvalitāti, klimata pārmaiņām, bioloģiskās daudzveidības un meža stāvokli, kā arī ietekmējošiem faktoriem.
</t>
  </si>
  <si>
    <t>VSIA LVĢMC, VVD RDC, LHEI, DAP, ZM, VM</t>
  </si>
  <si>
    <t>49.2.</t>
  </si>
  <si>
    <t xml:space="preserve">Izstrādāt atbalsta piešķiršanas nosacījumus zaļās apziņas, vides izglītības un vides  nevalstisko organizāciju darbībai specifisku aktivitāšu īstenošanai. </t>
  </si>
  <si>
    <t xml:space="preserve">1. MK iesniegti MK noteikumi „Zaļās apziņas paaugstināšanas” aktivitātei;
2. Īstenoti projekti zaļās apziņas veicināšanai, t.sk. vides izglītības aktivitātes.  </t>
  </si>
  <si>
    <t>1. 30.12.2015. 
2. 30.09.2018.</t>
  </si>
  <si>
    <t>49.3.</t>
  </si>
  <si>
    <t>Nodrošināt Eiropas Ekonomikas zonas finanšu instrumenta 2009.-2014.gada perioda programmas „Nacionālā klimata politika” neliela apjoma grantu shēmas atklātā konkursa "Kapacitātes celšana pētījumiem un pasākumiem sabiedrības zināšanu uzlabošanai par klimata pārmaiņām un to radītajām sekām" projektu iesniegumu izvērtēšanu, atbalstīto projektu īstenošanu un uzraudzību.</t>
  </si>
  <si>
    <t>Nodrošināta vismaz 9 projektu īstenošana  klimata pārmaiņu jomā par kopējo programmas līdzfinansējumu 1,7 milj. EUR.</t>
  </si>
  <si>
    <t>050.</t>
  </si>
  <si>
    <t>50.1.</t>
  </si>
  <si>
    <t>Saglabāsim dabas, bioloģisko un ainavisko daudzveidību, tajā skaitā "Natūra 2000" teritoriju ilgtspējīgu izmatošanu, nodrošinot augstvērtīgu dzīves vidi un kvalitatīvus rekreācijas pakalpojumus.</t>
  </si>
  <si>
    <t xml:space="preserve">Izvērtēt iespēju sākot ar 2016.gadu izpildīt visas saistības aizsargājamo dabas teritoriju īpašniekiem par saimnieciskās darbības ierobežojumiem, kā arī atjaunot kompensāciju izmaksas par aizsargājamo un migrējošo sugu dzīvnieku nodarītajiem postījumiem </t>
  </si>
  <si>
    <t xml:space="preserve">1. Iesniegti MK grozījumi  Sugu un biotopu aizsardzības likumā, lai pilnveidotu kompensāciju sistēmu par nemedījamo un migrējošo dzīvnieku nodarīto zaudējumu kompensāciju. 
2. Izstrādāti un iesniegti grozījumi MK noteikumos. </t>
  </si>
  <si>
    <t>1. 01.07.2016.
2. 30.12.2017.</t>
  </si>
  <si>
    <t>50.2.</t>
  </si>
  <si>
    <t xml:space="preserve">Stiprināt pētniecisko kapacitāti un pilnveidosim vides zinātnes kā prioritārā virziena attīstību vides un dabas jautājumos Latvijas kontekstā, īpaši saistībā ar ekosistēmu pakalpojumu ilgtspējīgu nodrošināšanu, dabas kapitāla novērtēšanu, zinātniskā pamatojuma izstrādei bioloģiskās daudzveidības saglabāšanas un palielināšanas/ restaurēšanas pasākumiem, kā arī klimata pārmaiņu samazināšanas un pielāgošanās jomās. 
Atbalstīt vides zinātnes jomā iesaistīto zinātnisko institūtu aktīvāku līdzdalību ES programmā Horizonts 2020 u.c. nacionālā un starptautiskā līmeņa pētījumu programmās.    
</t>
  </si>
  <si>
    <t xml:space="preserve">1. Izstrādāti apsaimniekošanas un aizsardzības vadlīnijas ES biotopu grupām.
2. Izveidots institūts uz Latvijas Hidroekoloģijas institūta un Nacionālā Botāniskā dārza bāzes.
3. Uzsākta ekosistēmu pakalpojumu metodes izpēte un pielietošana Latvijā, integrējot ekosistēmu pakalpojumu novērtējuma pieeju pašvaldību lēmumu pieņemšanā un telpiskās plānošanas procesos.
4. Īstenota sadarbība ar zinātniskajiem institūtiem un nevalstiskajām organizācijām.
5. Attīstīti jauni pētījumu virzieni Nacionālajā vides institūtā.
6. Nodrošināta studiju programmas  „Vides zinātne”  kvalitāte un pieejamība Latvijas augstākās izglītības institūcijās. 
               </t>
  </si>
  <si>
    <t xml:space="preserve">1. 30.09.2018.         
2. 30.06.2016.
3. 30.12.2017.
4.-6. 30.09.2018.
</t>
  </si>
  <si>
    <t>50.3.</t>
  </si>
  <si>
    <t xml:space="preserve">Izstrādāt ar Ūdenssaimniecības pakalpojumu likumu saistītos MK noteikumus, uzlabojot pakalpojumu pieejamību un kvalitāti. </t>
  </si>
  <si>
    <t>Iesniegti MK  MK noteikumi atbilstoši Ūdenssaimniecības pakalpojumu likumā dotajam deleģējumam.</t>
  </si>
  <si>
    <t>438, 440</t>
  </si>
  <si>
    <t>50.4.</t>
  </si>
  <si>
    <t>Saglabāsim dabas, bioloģisko un ainavisko daudzveidību, tajā skaitā "Natura 2000" teritoriju ilgtspējīgu izmatošanu, nodrošinot augstvērtīgu dzīves vidi un kvalitatīvus rekreācijas pakalpojumus.</t>
  </si>
  <si>
    <t>Palielināt vides aizsardzības institūciju veiktspēju un kapacitāti, panākot vides stāvokļa (tostarp - zivju resursu) kontroles uzlabošanu, sugu un biotopu aizsardzības funkciju īstenošanu Natura 2000 teritorijās un ārpus tām.</t>
  </si>
  <si>
    <t>1. Pilnveidota dabas datu pārvaldības sistēma, nodrošinot pilnvērtīgu informāciju lēmumu pieņemšanā par īpaši aizsargājamām dabas teritorijām un īpaši aizsargājamām sugām un biotopiem, t.sk. kontrolei un apsaimniekošanas pasākumu plānošanai un realizācijai.
2. Nodrošināta vides aizsardzības institūciju efektīva vides aizsardzības prasību kontrole, nodrošinot klientam „draudzīgu” vides atļauju sistēmu. 
3. Nodrošināta gatavība un atbilstoša rīcība avārijās un avāriju situācijās.</t>
  </si>
  <si>
    <t xml:space="preserve">436, 438, 417 </t>
  </si>
  <si>
    <t>VVD, DAP, VPVB</t>
  </si>
  <si>
    <t>50.5.</t>
  </si>
  <si>
    <t>Nodrošināt upju baseinu apgabalu apsaimniekošanas plānu (t.sk. plūdu riska pārvaldības plānu) un pasākumu programmu ūdeņu stāvokļa uzlabošanai un plūdu riska mazināšanai izstrādi  laika periodam no 2016.-2021.gadam, kā arī izveidosim plūdu riska informācijas sistēmu visai Latvijas teritorijai.</t>
  </si>
  <si>
    <t xml:space="preserve">1. Apstiprināti 4 upju baseinu apgabalu apsaimniekošanas plāni  un Plūdu riska pārvaldības plāni, kā to neatņemama sastāvdaļa, ar attiecīgām pasākumu programmām ūdeņu stāvokļa uzlabošanai un plūdu riska mazināšanai;
2. Izveidota un publiski pieejama plūdu riska informācijas sistēma plūdu apdraudējuma un seku prognozēšanai. 
</t>
  </si>
  <si>
    <t>417, 438, 440</t>
  </si>
  <si>
    <t>LVĢMC, ZM, VM, EM, pašvaldības</t>
  </si>
  <si>
    <t xml:space="preserve">1. 22.12.2015. 
2. 31.12.2016. 
</t>
  </si>
  <si>
    <t>051.</t>
  </si>
  <si>
    <t>51.1.</t>
  </si>
  <si>
    <t>Veicināsim Baltijas jūras pludmales joslu un iekšējo ūdeņu nodošanu pašvaldībām apsaimniekošanā, nodrošinot to mērķtiecīgu attīstību, sakopšanu, ekonomisko rosību un tūrismu piekrastes teritorijās.</t>
  </si>
  <si>
    <t>Sagatavot normatīvo regulējumu publisko ūdeņu nodošanai pašvaldībām valdījumā un izstrādāsim vadlīnijas pašvaldībām publisko ūdeņu ilgtspējīgas pārvaldības nodrošināšanai.</t>
  </si>
  <si>
    <t>1. Iesniegta MK kārtība publisko ūdeņu nodošanai pašvaldību valdījumā un informācijas aktualizācijai;
2. Sagatavots metodisks materiāls pašvaldībām ūdenstilpju apsaimniekošanas organizēšanai.</t>
  </si>
  <si>
    <t>1. TM
2. ZM</t>
  </si>
  <si>
    <t>052.</t>
  </si>
  <si>
    <t>52.1.</t>
  </si>
  <si>
    <t>Izstrādāsim kūdras un citu zemes dzīļu resursu ilgtspējīgas izmantošanas stratēģiju.</t>
  </si>
  <si>
    <t>Izstrādāt konceptuālu ziņojumu, kas paredz pilnveidot normatīvo aktu ietvaru attiecībā uz zemes īpašnieka tiesībām un pienākumiem un valsts iespējām veicināt zemes dzīļu racionālu un efektīvu izmantošanu, kā arī veicināt zemes īpašnieku ieinteresētību zemes dzīļu resursu izpētē un izmantošanā.</t>
  </si>
  <si>
    <t>Iesniegts MK konceptuāls ziņojums normatīvā regulējuma pilnveidošanai, tai skaitā to pavadošie tiesību aktu projekti.</t>
  </si>
  <si>
    <t>LVĢMC, VVD, EM, ZM</t>
  </si>
  <si>
    <t>52.2.</t>
  </si>
  <si>
    <t>Izstrādāt zemes dzīļu izmantošanas stratēģiju.</t>
  </si>
  <si>
    <t>Iesniegts MK plānošanas dokuments, kas nosaka zemes dzīļu izmantošanas stratēģiju.</t>
  </si>
  <si>
    <t>Enerģētika</t>
  </si>
  <si>
    <t>053.</t>
  </si>
  <si>
    <t>53.1.</t>
  </si>
  <si>
    <t>Samazināsim elektroenerģijas cenu negatīvo ietekmi uz energointensīvu eksporta uzņēmumu konkurētspēju.</t>
  </si>
  <si>
    <t xml:space="preserve">Izstrādāt jaunu valsts atbalsta mehānismu energointensīvo uzņēmumu konkurētspējas saglabāšanai, atbilstoši EK Vadlīnijām par valsts atbalstu vides aizsardzībai un enerģētikai 2014.-2020.gadam, t.sk. noteikt obligātā iepirkuma komponentes maksimālās dalības slieksni, panākot elektroenerģijas cenas samazināšanu industriālajiem patērētājiem.
</t>
  </si>
  <si>
    <t>Iesniegts MK likumprojekts un MK noteikumu projekts.</t>
  </si>
  <si>
    <t>054.</t>
  </si>
  <si>
    <t>54.1.</t>
  </si>
  <si>
    <t>Lai nodrošinātu energoapgādes drošumu, saglabājot izmaksu un ieguvumu līdzsvaru, pabeigsim starpvalstu savienojumu un iekšējos bāzes jaudu nodrošināšanas projektus, tajā skaitā Kurzemes loku un Latvijas–Igaunijas starpsavienojumu.</t>
  </si>
  <si>
    <t xml:space="preserve">Pabeigt elektrotīkla pārvades savienojuma "Kurzemes loka 3.kārta" projekta infrastruktūras praktisko izbūvi (nodrošināt Kurzemes loka projekta pabeigšanu, kas ir daļa no NordBalt projekta, kura īstenošanas ietvaros paredzēta Lietuvas-Zviedrijas starpsavienojuma izbūve, kā arī Latvijas, Lietuvas un Zviedrijas pārvades tīkla stiprināšana). </t>
  </si>
  <si>
    <t>Pabeigta Kurzemes loka 3.kārtas projekta infrastruktūras praktiskā izbūve (Kurzemes loka 3.etapa 330 kV līnijas Ventspils-Tume-Imanta izbūve līdz 2019.gada beigām).</t>
  </si>
  <si>
    <t>AS "Augstspriegumu tīkls"</t>
  </si>
  <si>
    <t>54.2.</t>
  </si>
  <si>
    <t xml:space="preserve">Veicināt Latvijai svarīgo projektu (elektroenerģijas un dabasgāzes jomā) iekļaušanu kopējās intereses projektu otrajā sarakstā. </t>
  </si>
  <si>
    <t>Latvijai svarīgi jauni projekti elektroenerģijas un dabasgāzes jomā iekļauti kopējās intereses projektu otrajā sarakstā.</t>
  </si>
  <si>
    <t>ĀM, AST, 
AS "Latvijas Gāze"</t>
  </si>
  <si>
    <t>31.07.2015.</t>
  </si>
  <si>
    <t>055.</t>
  </si>
  <si>
    <t>55.1.</t>
  </si>
  <si>
    <t>Izstrādāsim tiesisko regulējumu dabasgāzes tirgus atvēršanai Latvijā no 2017.gada, panākot alternatīvas dabasgāzes piegādes iespējas un nodrošinot Inčukalna gāzes krātuves un gāzes pārvades infrastruktūras brīvas izmantošanas iespējas jebkuram gāzes piegādātājam. Īstenosim projektus dabasgāzes piegādes ķēžu diversifikācijai (sašķidrinātās gāzes piegādei, jaunus gāzes vadu savienojumus u.c.), tajā skaitā infrastruktūras attīstībai izmantojot Eiropas Savienības līdzekļus.</t>
  </si>
  <si>
    <t xml:space="preserve">Izstrādāt priekšlikumus tiesiskajam regulējumam dabasgāzes tirgus pilnīgai atvēršanai Latvijā no 2017.gada.
</t>
  </si>
  <si>
    <r>
      <t>1. Iesniegts MK informatīvais ziņojums par dabasgāzes tirgu un 3.enerģētikas paketes ieviešanu. 
2. Iesniegts MK likumprojekts.
3. Iesniegti MK likumprojektam pakārtotie infrastruktūras sakārtošanas noteikumu projekti.</t>
    </r>
    <r>
      <rPr>
        <b/>
        <i/>
        <sz val="12"/>
        <color indexed="8"/>
        <rFont val="Times New Roman"/>
        <family val="1"/>
        <charset val="186"/>
      </rPr>
      <t/>
    </r>
  </si>
  <si>
    <t>TM, FM, SPRK, KP, PTAC</t>
  </si>
  <si>
    <t>1. 01.02.2015.
2. 30.09.2015.
3. 01.06.2016.</t>
  </si>
  <si>
    <t>55.2.</t>
  </si>
  <si>
    <t xml:space="preserve">Veicināt Latvijai svarīgu dabasgāzes piegādes avotu un ceļu diversifikācijas projektu īstenošanu. </t>
  </si>
  <si>
    <t>Veicināta projektu īstenošana (t.sk. Polijas-Lietuvas gāzes starpsavienojums, sašķidrinātās dabasgāzes terminālis u.c.).</t>
  </si>
  <si>
    <t>ĀM, 
AS "Latvijas Gāze"</t>
  </si>
  <si>
    <t>056.</t>
  </si>
  <si>
    <t>56.1.</t>
  </si>
  <si>
    <t xml:space="preserve">Noteiksim Latvijas ekonomiskās un enerģētiskās atkarības mazināšanu par nozīmīgu Latvijas ārpolitikas prioritāti. Aktīvi piedalīsimies Eiropas Enerģētikas savienības izveidē. </t>
  </si>
  <si>
    <t>Izstrādāt Enerģētikas attīstības pamatnostādnes 2014.-2020.gadam, lai nodrošinātu energoresursu ilgtspējīgu izmantošanu, veicinot energoapgādes drošību, fokusējoties uz konkurētspējīgām enerģijas cenām.</t>
  </si>
  <si>
    <t>Iesniegts MK Enerģētikas attīstības pamatnostādņu 2014.-2020.gadam projekts.</t>
  </si>
  <si>
    <t xml:space="preserve">201, 202, 203, 204, 205, 206, 207, 196, 197, 198, 199
</t>
  </si>
  <si>
    <t>ĀM, FM, IZM, LM, PKC, SPRK, SM, TM, VM, VARAM</t>
  </si>
  <si>
    <t>56.2.</t>
  </si>
  <si>
    <t>Noteikt Eiropas Enerģētikas Savienības izveidi par Latvijas Prezidentūras prioritāti.</t>
  </si>
  <si>
    <t xml:space="preserve">1. Organizēta Eiropas enerģētikas ministru konference „Eiropas Enerģētikas Savienība”.
2. Organizēta Augsta līmeņa darba grupa par Baltijas enerģijas tirgus starpsavienojuma plānu.
3. Īstenoti mandāti par Enerģētisko savienību un Iekšējā tirgus izveides pabeigšanu. </t>
  </si>
  <si>
    <t>ĀM, TM, FM</t>
  </si>
  <si>
    <t>1. 27.02.2015.
2. 31.05.2015.
3. 31.07.2015.</t>
  </si>
  <si>
    <t>057.</t>
  </si>
  <si>
    <t>57.1.</t>
  </si>
  <si>
    <t>Piesaistot Eiropas Savienības fondu programmu finansējumu un citus finanšu avotus, ieviesīsim energoefektivitātes finanšu instrumentu, lai palielinātu valsts atbalsta pieejamību privāto un publisko ēku energoefektivitātes nodrošināšanai, īpaši Latvijas reģionos. Palielināsim minimālās energoefektivitātes prasības enerģijas ražošanas iekārtām un ēku konstrukcijām. Uzsāksim valsts atbalsta programmu, lai nodrošinātu daudzdzīvokļu māju energoefektivitātes paaugstināšanas pasākumu īstenošanu.</t>
  </si>
  <si>
    <t>Nodrošināt koncepcijas "Par Eiropas Parlamenta un Padomes 2012.gada 25.oktobra Direktīvas 2012/27/ES par energoefektivitāti, ar ko groza Direktīvas 2009/125/EK un 2010/30/ES, un atceļ Direktīvas 2004/8/EK un 2006/32/EK, prasību pārņemšanu normatīvajos aktos" īstenošanu.</t>
  </si>
  <si>
    <t>1. Iesniegts MK Energoefektivitātes likumprojekts.
2. Iesniegts MK noteikumu projekts par energoefektivitātes pienākumu shēmas izveidošanu un īstenošanu.</t>
  </si>
  <si>
    <t>126, 201, 202, 203, 197</t>
  </si>
  <si>
    <t>TM, VARAM, SM, FM, ZM, SPRK, PKC, KNAB, CFLA</t>
  </si>
  <si>
    <t xml:space="preserve">1. 01.03.2015.
2. 31.12.2015. </t>
  </si>
  <si>
    <t>57.2.</t>
  </si>
  <si>
    <t>Nodrošināt atbalstu energoefektivitātes pasākumu īstenošanai.</t>
  </si>
  <si>
    <t xml:space="preserve">1. Iesniegts MK normatīvā akta projekts, kas nosaka 2014.-2020.gada plānošanas perioda atbalsta programmas mājsaimniecību (dzīvojamo ēku) energoefektivitātes uzlabošanai ieviešanas nosacījumus. 
2. Sniegts atbalsts 14286 mājsaimniecībām energoefektivitātes uzlabošanai (rādītājs tiks sasniegts 2020.gadā).
3. Iesniegts MK normatīvā akta projekts, kas nosaka 2014.-2020.gada plānošanas perioda atbalsta programmas valsts ēku energoefektivitātei ieviešanas nosacījumus.
4. Sniegts atbalsts valsts ēku energoefektivitātei, ietaupot siltumenerģijas apjomu - 36,3 GWh/gadā (rādītājs sasniegts 2020.gadā).
5. Iesniegts MK normatīvā akta projekts, kas nosaka 2014.-2020.gada plānošanas perioda atbalsta programmas energoefektivitātes paaugstināšanai industriālajos objektos ieviešanas nosacījumus.
6. Sniegts atbalsts 65 komersantiem energoefektivitātes paaugstināšanai industriālajos objektos (rādītājs sasniegts 2020.gadā).”
</t>
  </si>
  <si>
    <t>202, 203</t>
  </si>
  <si>
    <t>1. 31.03.2015.
2. 30.12.2018. 
3. 31.12.2015.
4. 30.11.2018.
5. 30.09.2016.
6. 30.11.2018.</t>
  </si>
  <si>
    <t>058.</t>
  </si>
  <si>
    <t>58.1.</t>
  </si>
  <si>
    <t>Pārskatīsim tirgus mehānismus atjaunojamo energoresursu mērķu sasniegšanai, izstrādāsim un pieņemsim jaunu ilgtermiņa atjaunojamo energoresursu atbalsta politiku.</t>
  </si>
  <si>
    <t xml:space="preserve">Izvērtēt iespēju pakāpeniski samazināt valsts atbalsta apjomu lielajām dabasgāzes koģenerācijas jaudām.
</t>
  </si>
  <si>
    <t>Iesniegti MK grozījumu projekti atbilstošajos tiesību aktos.</t>
  </si>
  <si>
    <t>204, 206, 196</t>
  </si>
  <si>
    <t>58.2.</t>
  </si>
  <si>
    <t>Izveidot un ieviest jaunu valsts atbalsta mehānismu, kas vērsts uz enerģijas, kas ražota no AER, t.sk. no vietējiem energoresursiem, plašākas izmantošanas veicināšanu.</t>
  </si>
  <si>
    <t>Iesniegts MK konceptuālā ziņojuma projekts par valsts atbalsta mehānisma lietderību atjaunojamo energoresursu izmantošanas veicināšanai.</t>
  </si>
  <si>
    <t>FM, TM, SPRK, VARAM, ZM</t>
  </si>
  <si>
    <t>059.</t>
  </si>
  <si>
    <t>59.1.</t>
  </si>
  <si>
    <t>Izvērtēsim Latvijas dalību Visaginas atomelektrostacijas projektā.</t>
  </si>
  <si>
    <t xml:space="preserve"> Izvērtēt lielā apjoma ģenerējošās jaudas realizācijas ietekmi uz Latvijas elektroenerģijas sistēmas elektroapgādes drošumu un ekspluatācijas izmaksām.</t>
  </si>
  <si>
    <t>Iesniegts MK informatīvais ziņojums par lielā apjoma ģenerējošās jaudas ietekmi uz Latvijas elektroenerģijas sistēmas elektroapgādes drošumu un ekspluatācijas izmaksām.</t>
  </si>
  <si>
    <t>Lauksaimniecība, mežsaimniecība un zivsaimniecība</t>
  </si>
  <si>
    <t>060.</t>
  </si>
  <si>
    <t>60.1.</t>
  </si>
  <si>
    <t xml:space="preserve">Atbalstīsim mazo un vidējo lauku saimniecību, kā arī mājražotāju un lauku tūrisma uzņēmumu konkurētspējas veicināšanu un efektivitātes pieaugumu, tai skaitā, darbības dažādošanu un pievienotās vērtības radīšanu, lai nodrošinātu lauku vides un dzīvesveida saglabāšanu. </t>
  </si>
  <si>
    <t>Atvieglot prasības dzīvnieku izcelsmes pārtikas mājražotājiem. Mājražotājiem sniegt iespēju daļu no saražotās pārtikas izplatīt citam mazumtirdzniecības uzņēmumam, neveicot uzņēmuma atzīšanu.</t>
  </si>
  <si>
    <t>Ar EK un dalībvalstīm saskaņoti un ieviesti MK noteikumi "Prasības mazumtirdzniecības uzņēmumiem, kas veic papildus, vietēja mēroga un ierobežotas darbības ar dzīvnieku izcelsmes pārtiku".</t>
  </si>
  <si>
    <t>01.09.2015</t>
  </si>
  <si>
    <t>60.2.</t>
  </si>
  <si>
    <t>Sniegt atbalstu ražotāju grupām pieteikumu sagatavošanā, lai  reģistrētu Latvijas produktus ES aizsargātajos reģistros, tādējādi integrējot Latvijas kultūru un tradīcijas Eiropas Savienībā pārtikas nozarē, veicinot uzņēmumu konkurētspēju un efektivitātes pieaugumu.</t>
  </si>
  <si>
    <t>Sagatavoti un iesniegti četri pieteikumi produktu nosaukumu iekļaušanai ES Aizsargātu ģeogrāfiskās izcelsmes norāžu, Aizsargātas cilmes vietas nosaukumu un Garantēto tradicionālo īpatnību reģistrā.</t>
  </si>
  <si>
    <t>60.3.</t>
  </si>
  <si>
    <t xml:space="preserve">Pilnveidot dīzeļdegvielas, kurai piemēro samazināto akcīzes nodokļa likmi sistēmu, nosakot minimālo akcīzes nodokļa likmi un transportlīdzekļu veidus, kuros šo degvielu turpmāk drīkstēs izmantot, tāpat arī  lauksaimniekiem pieejamais dīzeļdegvielas apjoms tiks diferencēts pa nozarēm atbilstoši ražošanas vajadzībām. </t>
  </si>
  <si>
    <t>Sagatavoti grozījumi MK noteikumos Nr.344.</t>
  </si>
  <si>
    <t>60.4.</t>
  </si>
  <si>
    <t>Nodrošināt atbalsta iespējas mazo un vidējo saimniecību attīstībai, lauku tūrisma attīstībai, darbības dažādošanai, pievienotās vērtības radīšanai no Eiropas Lauksaimniecības fonda lauku attīstībai.</t>
  </si>
  <si>
    <t>Izstrādāti trīs MK noteikumu projekti, nodrošināta projektu iesniegumu pieņemšana. Līdz 2023.gadam atbalstītas 2 370 mazās saimniecības.</t>
  </si>
  <si>
    <t>60.5.</t>
  </si>
  <si>
    <t>Veicināt lielveikalu tīklu lojalitāti vietējiem lauksaimniecības ražotājiem un produktiem.</t>
  </si>
  <si>
    <t xml:space="preserve">Veicināta lielveikalu lojalitāte,  īstenojot aktivitātes un virzot jautājumus par vietējiem lauksaimniecības ražotājiem un produktiem Pārtikas nozares padomē.
</t>
  </si>
  <si>
    <t xml:space="preserve">01.11.2018. </t>
  </si>
  <si>
    <t>60.6.</t>
  </si>
  <si>
    <t>Atbalstīti vietējo produktu mārketinga pasākumi.</t>
  </si>
  <si>
    <t>Īstenoti mārketinga pasākumi.</t>
  </si>
  <si>
    <t xml:space="preserve">Lauksaimniecība, mežsaimniecība un zivsaimniecība </t>
  </si>
  <si>
    <t>061.</t>
  </si>
  <si>
    <t>61.1.</t>
  </si>
  <si>
    <t>Izstrādāsim Bioekonomikas stratēģiju, lai iegūtu maksimālu vērtību no Latvijas dabas resursiem un īstenotu pāreju uz ekonomiku ar zemu oglekļa emisijas līmeni visās nozarēs.</t>
  </si>
  <si>
    <t xml:space="preserve">Izstrādāt stratēģiju tautsaimniecības virzībai uz oglekļa mazietilpīgu attīstību periodam līdz 2050.gadam. </t>
  </si>
  <si>
    <t>Iesniegts MK plānošanas dokuments, kas nosaka stratēģiju tautsaimniecības virzībai uz oglekļa mazietilpīgu attīstību periodam līdz 2050.gadam.</t>
  </si>
  <si>
    <t>EM, ZM, SM</t>
  </si>
  <si>
    <t>61.2.</t>
  </si>
  <si>
    <t>Izstrādāt Bioekonomikas stratēģiju.</t>
  </si>
  <si>
    <t>Sagatavota un iesniegta apstiprināšanai Bioekonomikas stratēģija.</t>
  </si>
  <si>
    <t>61.3.</t>
  </si>
  <si>
    <t>ES fondu 2007.-2013.gada plānošanas perioda Eiropas Reģionālās attīstības fonda 2.1.1.3.3.apakšaktivitātes ietvars tiks nodrošināta iespēja izstrādāt Bioekonomikas apvienības stratēģiju.</t>
  </si>
  <si>
    <t xml:space="preserve">Īstenoti projekti ES fondu 2007.-2013.gada plānošanas perioda 2.1.1.3.3.apakšaktivitātes „Zinātnisko institūciju institucionālās kapacitātes attīstība” ietvaros. </t>
  </si>
  <si>
    <t>062.</t>
  </si>
  <si>
    <t>62.1.</t>
  </si>
  <si>
    <t>Atbalstīsim kooperāciju, jo īpaši mazo un vidējo lauku saimniecību līmenī un meža īpašnieku vidū.</t>
  </si>
  <si>
    <t xml:space="preserve">Izstrādāt normatīvo aktu atbalsta saņemšanai Eiropas Lauksaimniecības fonda lauku attīstībai (ELFLA) pieejamā finansējuma ietvaros, lai atbalstu savas darbības uzsākšanai pirmos piecus gadus varētu saņemt jaunie lauksaimniecības un meža nozares kooperatīvi, tādējādi sekmējot jaunu kooperatīvo sabiedrību veidošanos kā arī sagatavot ziņojumu par  mežsaimniecības pakalpojumu kooperatīvo sabiedrību izveidi un to biedru nodokļu maksāšanas kārtības īstenošanas gaitu.
</t>
  </si>
  <si>
    <t>Sagatavoti un iesniegti apstiprināšanai MK noteikumu projekts un Informatīvais ziņojums.</t>
  </si>
  <si>
    <t>063.</t>
  </si>
  <si>
    <t>63.1.</t>
  </si>
  <si>
    <t>Nodrošināsim atbalsta mehānismus saražotās lauksaimniecības un mežsaimniecības produkcijas „dziļākas” pārstrādes paplašināšanai Latvijā sadarbībā ar zinātnes jaunatklājumiem, tai skaitā jaunu pārtikas produktu izveidei un ražošanas attīstībai.</t>
  </si>
  <si>
    <t>Izstrādāt regulējumu pārtikas tirdzniecībā, kas ierobežotu mazumtirgotāju iepirkuma varas un negodīgas mazumtirdzniecības prakses īstenošanu  attiecībā pret piegādātājiem, tādējādi veicinot Latvijā ražoto pārtikas produktu patēriņu.</t>
  </si>
  <si>
    <t xml:space="preserve">1. Veicināta likumprojekta "Negodīgas mazumtirdzniecības prakses aizlieguma likums" pieņemšana Saeimā.
2. Iesniegti MK no Negodīgas mazumtirdzniecības prakses aizlieguma likumprojekta izrietoši MK noteikumu projekti.   </t>
  </si>
  <si>
    <t>1. 31.12.2015.
2. 01.09.2016.</t>
  </si>
  <si>
    <t>63.2.</t>
  </si>
  <si>
    <t>Lauku attīstības  programmas ietvaros nodrošināt papildus atbalstu  investīcijām materiālajos aktīvos pārtikas uzņēmumiem, kas ievieš inovācijas.</t>
  </si>
  <si>
    <t>Sagatavoti un iesniegti apstiprināšanai MK noteikumu projekts, kas paredz papildus atbalstu investīcijām materiālajos aktīvos  pārtikas uzņēmumiem, kas ievieš inovācijas.</t>
  </si>
  <si>
    <t>63.3.</t>
  </si>
  <si>
    <t>Paredzēt atbalsta iespējas inovatīvu produktu mārketinga aktivitātēm.</t>
  </si>
  <si>
    <t>Īstenotas inovatīvu produktu mārketinga aktivitātes.</t>
  </si>
  <si>
    <t>064.</t>
  </si>
  <si>
    <t>64.1.</t>
  </si>
  <si>
    <t>Veicināsim kredītresursu un valsts atbalsta pieejamību lauksaimniecības sektoram Eiropas Savienības finansēto projektu īstenošanai un lauksaimniecības zemes iegādei.</t>
  </si>
  <si>
    <t xml:space="preserve"> Pilnveidot valsts atbalsta noteikumus kredītgarantiju un kredītprocentu saņemšanai ES fondu sekmīgākai apguvei, paplašinot attiecināmo izmaksu pozīciju loku, kā arī zemes kreditēšanas nosacījumus. Izstrādāt ikgadējā valsts atbalsta noteikumus, precizējot nosacījumus atbalsta saņemšanai, samazinot administratīvo slogu atbalsta saņēmējiem. </t>
  </si>
  <si>
    <t>Sagatavoti un iesniegti apstiprināšanai Grozījumi MK noteikumos Nr.403un Nr. 1524.  Par kredītprocentu un kredītgarantiju atbalstu sagatavoti un iesniegti apstiprināšanai jauni MK noteikumi.</t>
  </si>
  <si>
    <t>065.</t>
  </si>
  <si>
    <t>65.1.</t>
  </si>
  <si>
    <t>Palielināsim lauksaimniecības produkcijas saražoto produkciju uz vienu ražošanas vienību (tai skaitā ar bioloģiskās lauksaimniecības metodēm saražoto) un uzturā ieteicamās pārtikas īpatsvaru ražošanā.</t>
  </si>
  <si>
    <t>Nodrošināt atbalsta iespējas bioloģiskajiem lauksaimniekiem par lauksaimniecības platību, kas apsaimniekota ar bioloģiskās lauksaimniecības metodēm.</t>
  </si>
  <si>
    <t>Sagatavots un iesniegts apstiprināšanai MK noteikumu projekts  par lauksaimniecības platību, kas apsaimniekota ar bioloģiskās lauksaimniecības metodēm.</t>
  </si>
  <si>
    <t>30.04.2015</t>
  </si>
  <si>
    <t>65.2.</t>
  </si>
  <si>
    <t xml:space="preserve">Lauku attīstības programmas ietvaros nodrošināt atbalstu  investīcijām materiālajos aktīvos pārtikas uzņēmumiem lauksaimniecības produktu pārstrādei, kā arī papildus atbalstu pārtikas uzņēmumiem, kas ražo uzturā ieteicamos produktus. </t>
  </si>
  <si>
    <t>Sniegts atbalsts investīcijām materiālajos aktīvos  pārtikas uzņēmumiem, kas ražo uzturā ieteicamos produktus.</t>
  </si>
  <si>
    <t xml:space="preserve">311, 386 </t>
  </si>
  <si>
    <t>066.</t>
  </si>
  <si>
    <t>66.1.</t>
  </si>
  <si>
    <t>Neizmantoto lauksaimniecības zemi atgriezīsim lauksaimnieciskajā ražošanas ciklā saskaņā ar izstrādātiem kritērijiem, kas ir ekonomiski un sociāli ilgtspējīgi pamatoti.</t>
  </si>
  <si>
    <t>Pilnveidot neapstrādātās lauksaimniecības zemes nodokļa administrēšanu, veicot izmaiņas administrēšanas procesā, padarot sabiedrībai pieejamāku informāciju par neapstrādātās lauksaimniecībā izmantojamās zemes apsekojuma rezultātiem.</t>
  </si>
  <si>
    <t>Sagatavoti un iesniegti apstiprināšanai grozījumi MK noteikumos Nr.381.</t>
  </si>
  <si>
    <t>067.</t>
  </si>
  <si>
    <t>67.1.</t>
  </si>
  <si>
    <t>Nodrošināsim Latvijas zemes fonda darbības uzsākšanu.</t>
  </si>
  <si>
    <t>Izstrādāsim normatīvos aktus Latvijas zemes fonda darbības nodrošināšanai.</t>
  </si>
  <si>
    <t>Latvijas zemes fonds uzsācis darbību.</t>
  </si>
  <si>
    <t xml:space="preserve">01.07.2015. </t>
  </si>
  <si>
    <t>068.</t>
  </si>
  <si>
    <t>68.1.</t>
  </si>
  <si>
    <t>Nodrošināsim sabalansētu finansējumu lauksaimniekiem, lai sasniegtu vienlīdzīgu atbalsta līmeni un konkurētspēju ar citām Baltijas valstīm. Pieaugot Eiropas fondu Vienotajam platību maksājumam, paredzēsim proporcionālu valsts atbalsta finansējumu, lai nesamazinātos kopējais finansējuma apjoms.</t>
  </si>
  <si>
    <t>Panākt valsts budžeta finansējuma piešķiršanu valsts atbalstam vienlīdzīga atbalsta līmeņa nodrošināšanai.</t>
  </si>
  <si>
    <t>MK iesniegts informatīvais ziņojums par maksājumu līmeņa salīdzinājumu starp Baltijas valstīm.</t>
  </si>
  <si>
    <t>68.2.</t>
  </si>
  <si>
    <t>Nodrošināt atbalsta iespējas lauksaimniekiem konkurētspējas celšanai, modernizējot un attīstot lauku saimniecības.</t>
  </si>
  <si>
    <t xml:space="preserve">Izstrādāti un iesniegti apstiprināšanai MK noteikumu grozījumi, nodrošināta projektu iesniegumu pieņemšana. </t>
  </si>
  <si>
    <t>069.</t>
  </si>
  <si>
    <t>69.1.</t>
  </si>
  <si>
    <t>Izvirzīsim meliorācijas attīstības mērķus un prioritātes, kā arī veicināsim meliorācijas sistēmu stāvokļa uzlabošanu, apzinoties to nozīmību Latvijas teritorijas attīstībā un iedzīvotāju drošībai.</t>
  </si>
  <si>
    <t xml:space="preserve">Meliorācijas politikas pamatnostādņu izstrāde, nosakot prioritāros pasākumus politikas īstenošanā. </t>
  </si>
  <si>
    <t xml:space="preserve">Izstrādātas pamatnostādnes. </t>
  </si>
  <si>
    <t>070.</t>
  </si>
  <si>
    <t>70.1.</t>
  </si>
  <si>
    <t>Izstrādāsim un īstenosim priekšlikumus, kas veicina ilgtspējīgu meža apsaimniekošanu, meža kapitāla vērtības pieaugumu, bioloģiskās un ainaviskās daudzveidības saglabāšanu un ieņēmumu proporcionālu ieguldījumu pašvaldību budžetos, meža apsaimniekošanas ekonomiskās dzīvotspējas stiprināšanai.</t>
  </si>
  <si>
    <t>Apstiprināt pamatprincipus koku ciršanas apjomu noteikšanai, nodrošinot /s "Latvijas Valsts meži" stabilizējošo lomu koksnes resursu pieejamībā un nozares konkurētspējas attīstībā.</t>
  </si>
  <si>
    <t>Aktualizētas Meža un saistīto nozaru attīstības pamatnostādnes, iestrādājot tajās pamatprincipus koku ciršanas apjomu noteikšanai.</t>
  </si>
  <si>
    <t>70.2.</t>
  </si>
  <si>
    <t>Veikt analīzi, izstrādājot priekšlikumus, par  a/s „Latvijas Valsts meži” stabilu, ilgtspējīgu un prognozējamu dividenžu politiku.</t>
  </si>
  <si>
    <t>A/s „Latvijas Valsts meži” ar 2016.g.  dividenžu apjoms iemaksai valsts budžetā ir  atbilstošs a/s  „Latvijas Valsts meži” vidēja termiņa stratēģijai  un normatīvajos aktos noteiktajam.</t>
  </si>
  <si>
    <t>01.12.2016.</t>
  </si>
  <si>
    <t>70.3.</t>
  </si>
  <si>
    <t>Nodrošināt valsts budžeta finansējuma piešķiršanu nacionālā meža monitoringa sistēmai zinātniski pamatotas informācijas ieguvei par meža resursu un vides, t.sk. meža bioloģiskās daudzveidības, stāvokli valstī.</t>
  </si>
  <si>
    <t xml:space="preserve">Valstī izveidota funkcionējoša pastāvīga novērojumu sistēma, lai iegūtu informāciju par meža platības izmaiņām, meža koksnes resursu struktūru un dinamiku, meža bioloģisko daudzveidību, mežaudžu bojājumiem, atmirušo koksni, uzkrātu hronoloģisku informāciju par mežaudžu attīstības gaitu un iegūtu informāciju meža resursu prognozēšanai un SEG inventarizācijas vajadzībām. </t>
  </si>
  <si>
    <t>70.4.</t>
  </si>
  <si>
    <t>Turpināt AS „Latvijas Valsts meži” meža zemes iegādes programmu.</t>
  </si>
  <si>
    <t>Nodrošināts alternatīvs pircējs (saglabājot zemes resursu nacionālā kontrolē) meža īpašniekiem, kuri vēlas mežu pārdot.</t>
  </si>
  <si>
    <t>70.5.</t>
  </si>
  <si>
    <t xml:space="preserve">Pilnveidot normatīvos aktus , kas veicinātu ilgtspējīgu meža apsaimniekošanu, meža kapitāla vērtības pieaugumu, bioloģiskās un ainaviskās daudzveidības saglabāšanu. </t>
  </si>
  <si>
    <t>Izstrādāti un iesniegti MK normatīvo aktu projekti par meža inventarizāciju, par  īpaši aizsargājamo biotopu noteikšanu u.c., kā arī izstrādāt priekšlikumus meža ugunsdrošības pilnveidošanai.</t>
  </si>
  <si>
    <t>071.</t>
  </si>
  <si>
    <t>71.1.</t>
  </si>
  <si>
    <t>Nodrošināsim līdzsvarotu zivsaimniecības politiku, ievērojot resursu ilgtspējas un saglabāšanas nepieciešamību jūras un iekšējos ūdeņos. Palielināsim pievienoto vērtību zvejas un saldūdens akvakultūras produktu apstrādē, saglabājot un attīstot eksporta tirgu. Atbalstīsim mazo zvejas ostu attīstību.</t>
  </si>
  <si>
    <t xml:space="preserve"> Eiropas Savienības un Latvijas zivsaimniecības politikas mērķu sasniegšana, izstrādājot un īstenojot ilgtspējīgus zivsaimniecības pārvaldības  un zivju resursu saglabāšanas pasākumus.</t>
  </si>
  <si>
    <t xml:space="preserve">1. Realizēti pasākumi zivju saglabāšanā un aizsardzībā: 
1.1.  publiski pieejamos ūdeņos izlaisto smoltu, kāpuru un zivju mazuļu skaits;
1.2. ar valsts atbalstu realizēto vietējo pašvaldību zivju aizsardzības projektu skaits.   </t>
  </si>
  <si>
    <t>71.2.</t>
  </si>
  <si>
    <t>Nodrošināt publiskā atbalsta pieejamību zivsaimniecības nozares konkurētspējas attīstībai un ar to saistīto  dabas resursu ilgtspējīgai izmantošanai (Rīcības programma zivsaimniecības attīstībai 2014.-2020.gadam).</t>
  </si>
  <si>
    <t xml:space="preserve">1. Rīcības programma zivsaimniecības attīstībai 2014.-2020.gadam apstiprināta Eiropas Komisijā;
2. Sagatavoti MK noteikumi 18 Rīcības programmas zivsaimniecības attīstībai 2014.-2020.gadam pasākumu īstenošanai;
3. Sasniegti Rīcības programmā zivsaimniecības attīstībai 2014.-2020.gadam noteiktie starpposma mērķa rādītāji.
</t>
  </si>
  <si>
    <t xml:space="preserve">125, 384, 386, 393, 437, 438, 440
</t>
  </si>
  <si>
    <t>1. 15.06.2015.
2. 30.06.2016.
3. 31.10.2018.</t>
  </si>
  <si>
    <t>072.</t>
  </si>
  <si>
    <t>72.1.</t>
  </si>
  <si>
    <t>Nodrošināsim augstvērtīgu infrastruktūru lauku vides attīstībai, izmantojot Eiropas Savienības fondu finansējumu.</t>
  </si>
  <si>
    <t>Nodrošināt atbalsta iespējas no Eiropas Lauksaimniecības fonda lauku attīstībai pašvaldībām un lauku uzņēmējiem, infrastruktūras attīstībai.</t>
  </si>
  <si>
    <t xml:space="preserve">Izstrādāti un iesniegti apstiprināšanai MK noteikumu projekti un grozījumi (2), nodrošināta projektu iesniegumu pieņemšana. </t>
  </si>
  <si>
    <t>387, 411</t>
  </si>
  <si>
    <t>Transports, infrastruktūra un sakari</t>
  </si>
  <si>
    <t>073.</t>
  </si>
  <si>
    <t>73.1.</t>
  </si>
  <si>
    <t>Īstenosim Autoceļu sakārtošanas programmu, nodrošinot valsts galveno, reģionālo, vietējo un lauku autoceļu, kā arī tiltu atjaunošanu, piesaistot Eiropas Savienības fondu, valsts budžeta un publiskās un privātās partnerības resursus, pakāpeniski palielināsim valsts budžeta finansējumu valsts un pašvaldību autoceļu sakārtošanai un uzturēšanai. Pastiprināsim kvalitātes uzraudzību visās autoceļu būvniecības stadijās.</t>
  </si>
  <si>
    <t>Turpināt īstenot projektus 3.2.1.1.aktivitātes „Valsts 1.šķiras autoceļu maršrutu sakārtošana”, 3.3.1.1.aktivitātes „TEN-T autoceļu tīkla uzlabojumi”, 6.1.5. specifiskā atbalsta mērķa "Valsts galveno autoceļu segu pārbūve, nestspējas palielināšana" un 6.3.1. specifiskā atbalsta mērķa "Palielināt reģionālo mobilitāti uzlabojot valsts reģionālo autoceļu kvalitāti" ietvaros, lai nodrošinātu autoceļu infrastruktūras sakārtošanu.</t>
  </si>
  <si>
    <t>1. Līdz 31.12.2015. 3.2.1.1. aktivitātes ietvaros 2015.gadā īstenoti 4 projekti, kā rezultātā noasfaltēti 44.835 km reģionālo ceļu;
2. Līdz 31.12.2015.  3.3.1.1. aktivitātes ietvaros 2015.gadā īstenoti 6 projekti, kā rezultātā uzlaboti 61.75 km valsts galvenie autoceļi;
3. 6.1.5. specifiskā atbalsta mērķa "Valsts galveno autoceļu segu pārbūve, nestspējas palielināšana" ietvaros līdz 2018.gadam  īstenoti 27 projekti, kā rezultātā pārbūvēti 352.37 km valsts galveno autoceļu;
4. 6.3.1. specifiskā atbalsta mērķa "Palielināt reģionālo mobilitāti uzlabojot valsts reģionālo autoceļu kvalitāti" ietvaros līdz 2018.gadam īstenoti 56 projekti, kā rezultātā pārbūvēti 505.08 km valsts reģionālo autoceļu.</t>
  </si>
  <si>
    <t>410, 411, 412, 399, 400, 401</t>
  </si>
  <si>
    <t>SM</t>
  </si>
  <si>
    <t xml:space="preserve">30.11.2018.
</t>
  </si>
  <si>
    <t>73.2.</t>
  </si>
  <si>
    <t xml:space="preserve">Veikt būvdarbus autoceļu posmos un tiltos Valsts budžeta apakšprogrammas „Valsts autoceļu fonda programma” ietvaros.  </t>
  </si>
  <si>
    <t xml:space="preserve">Izbūvēti un pārbūvēti: 3143 km autoceļu (356 km valsts galvenie a/c, 1545 km reģionālie a/c, 1242 km vietējie a/c)  un 111 tilti.      </t>
  </si>
  <si>
    <t>73.3.</t>
  </si>
  <si>
    <t>Turpināt publiskās privātās partnerības (PPP) projekta "E67/A7 Ķekavas apvedceļš" sagatavošanu.</t>
  </si>
  <si>
    <t>Zemju iegāde, sagatavota iepirkumu dokumentācija 16 km garā ceļa posma rekonstrukcijai</t>
  </si>
  <si>
    <t>73.4.</t>
  </si>
  <si>
    <t>Turpināt katru gadu piešķirt līdzfinansējumu pilsētu tranzītielu pārbūvei atkarībā no valsts autoceļu pārbūvei valsts pamatbudžetā piešķirtā finansējuma, nepārsniedzot 5% no valsts autoceļu kapitālieguldījumiem piešķirtā apjoma.</t>
  </si>
  <si>
    <t>Pārbūvēti 10 km pilsētu tranzītielu.</t>
  </si>
  <si>
    <t>73.5.</t>
  </si>
  <si>
    <t>Veikt kvalitātes novērtēšanu uz valsts autoceļiem.</t>
  </si>
  <si>
    <t>Veikta asfalta segu novecošanās un stinguma pārbaude visos valsts autoceļa būvobjektos.   Nodrošināta satiksmes drošības uzlabošana, veiktas asfalta segu kārtu biezuma pārbaudes visos valsts autoceļos (8,5 tūkst. km).</t>
  </si>
  <si>
    <t>074.</t>
  </si>
  <si>
    <t>74.1.</t>
  </si>
  <si>
    <t>Nodrošināsim elektronisko sakaru nozares attīstību un platjoslas telekomunikāciju infrastruktūras pieejamību visā Latvijas teritorijā, arī pierobežā. Īstenosim "Digitālās programmas Eiropai" (tajā skaitā platjoslas interneta infrastruktūras attīstības) mērķus, lai nodrošinātu Latvijas ekonomikas konkurētspēju, veicinot dažādu inovatīvu produktu un pakalpojumu attīstību</t>
  </si>
  <si>
    <t>Otrās kārtas ietvaros (2015. - 2018.) ieguldītā optiskā kabeļa garums palielinājies par 2800 km un izbūvēto piekļuves punktu skaits palielinājies par 300 punktiem.</t>
  </si>
  <si>
    <t xml:space="preserve">414, 405
</t>
  </si>
  <si>
    <t>74.2.</t>
  </si>
  <si>
    <t>Turpināt darbības programmas „Infrastruktūra un pakalpojumi” papildinājuma 3.2.2.3.aktivitātes „Elektronisko sakaru pakalpojumu vienlīdzīgas pieejamības nodrošināšana visā valsts teritorijā (platjoslas tīkla attīstība)” (Optiskā tīkla valsts atbalsta programma) pirmās kārtas ietvaros apstiprinātā projekta īstenošanu.</t>
  </si>
  <si>
    <t xml:space="preserve">Pirmās kārtas ietvaros (2011.-2015.) ieguldīts optiskais kabelis 1866 km, un izbūvēti  177 piekļuves punkti. </t>
  </si>
  <si>
    <t>74.3.</t>
  </si>
  <si>
    <t xml:space="preserve">Pievērsties atvērto datu principa ieviešanai publiskajā pārvaldē, ieviešot Informācijas sabiedrības attīstības pamatnostādnes. </t>
  </si>
  <si>
    <r>
      <t xml:space="preserve">Izstrādāti normatīvo aktu projekti par atvērto datu principu ieviešanu. 
</t>
    </r>
    <r>
      <rPr>
        <strike/>
        <sz val="11"/>
        <rFont val="Times New Roman"/>
        <family val="1"/>
        <charset val="186"/>
      </rPr>
      <t/>
    </r>
  </si>
  <si>
    <t xml:space="preserve">30.12.2016.
</t>
  </si>
  <si>
    <t>74.4.</t>
  </si>
  <si>
    <t>Veicināt investīciju piesaisti informācijas un komunikāciju tehnoloģiju attīstībai ES fondu 2014.–2020.gada plānošanas periodā.</t>
  </si>
  <si>
    <t>Iesniegti MK noteikumi un uzsākta  darbības programmas "Izaugsme un nodarbinātība" specifiskā atbalsta mērķa, kas paredz nodrošināt publisko datu atkalizmantošanas
pieaugumu un efektīvu publiskās pārvaldes un privātā sektora mijiedarbību, īstenošana.</t>
  </si>
  <si>
    <t>415, 418, 155, 158, 160, 188, 313, 246, 314</t>
  </si>
  <si>
    <t>74.5.</t>
  </si>
  <si>
    <t>Nodrošināt individualizētu un iekļaujošu mācību vidi.</t>
  </si>
  <si>
    <t>Izveidota vienota elektronisko mācību līdzekļu krātuve, nodrošinot visiem izglītības nozares dalībniekiem (pedagogiem, izglītojamajiem, vecākiem, izglītības pārvaldēm u.c.) elektronisko mācību materiālu veidošanas rīku ar plašu uzdevumu veidu klāstu un dažādus e-pakalpojumus, t.sk. efektīvu valsts pārbaudījumu organizācijas vadību, kā arī piekļuvi darbam ar nozares informācijas sistēmām (Valsts pārbaudījumu informācijas sistēma (VPIS) un Valsts izglītības informācijas sistēma (VIIS)).</t>
  </si>
  <si>
    <t>075.</t>
  </si>
  <si>
    <t>75.1.</t>
  </si>
  <si>
    <t>Veicināsim jaunu partneru piesaisti un jaunu tirgu apguvi, lai nodrošinātu nepārtrauktu tranzīta un loģistikas nozares attīstību un izaugsmes potenciālu, radot apstākļus tranzīta kravu apgrozījuma kāpināšanai Latvijas ostās un Latvijas tranzīta koridora pievienotās vērtības palielināšanu</t>
  </si>
  <si>
    <t>Loģistikas nozares padomes ietvaros pastāvīgi pilnveidot koordinācijas mehānismu integrētu piedāvājumu izstrādei atbilstoši konkrētām potenciālo klientu vajadzībām Rietumu un Austrumāzijas kravu plūsmu piesaistei.</t>
  </si>
  <si>
    <t xml:space="preserve">1. Pilnveidots institucionālais koordinācijas  mehānisms integrētu loģistikas piedāvājumu izstrādei;
2. Integrēti piedāvājumi potenciālajiem sadarbības partneriem mērķa tirgiem Ķīnā, Japānā, Centrālāzijas valstīs un Skandināvijas valstīs, kā arī konkrēti piedāvājumi potenciālajiem klientiem pēc pieprasījuma. </t>
  </si>
  <si>
    <t>162, 149</t>
  </si>
  <si>
    <t>75.2.</t>
  </si>
  <si>
    <t>Sadarbībā ar Latvijas ostu, tranzīta un loģistikas padomi realizēt ikgadēju reklāmas un starptautisku publicitātes pasākumu programmu ar mērķi piesaistīt potenciālos klientus Latvijas tranzīta koridoram.</t>
  </si>
  <si>
    <t xml:space="preserve">Pasākumi (starptautiskās izstādes, konferences u.c.) vismaz 30 gab. </t>
  </si>
  <si>
    <t>75.3.</t>
  </si>
  <si>
    <t>Nodrošināt Latvijas ostu, tranzīta un loģistikas jautājumu iekļaušanu Starpvaldību komisiju, starpvaldību darba grupu un augsta līmeņa amatpersonu vizīšu programmās.</t>
  </si>
  <si>
    <t xml:space="preserve">SVK apm. 30, augsta līmeņa vizītes apm. 40. </t>
  </si>
  <si>
    <t>076.</t>
  </si>
  <si>
    <t>76.1.</t>
  </si>
  <si>
    <t>Uzsāksim "RailBaltica" projekta īstenošanu un Eiropas standarta platuma dzelzceļa izbūves darbus, izmantojot Eiropas Savienības fondu resursus</t>
  </si>
  <si>
    <t>Sadarbībā ar Lietuvu un Igauniju sagatavot un iesniegt Eiropas Komisijai kopīgu Baltijas valstu pieteikumu "Rail Baltica" projekta īstenošanai, piesaistot "Eiropas infrastruktūras savienošanas instruments" (EISI) garantētās aploksnes finansējumu.</t>
  </si>
  <si>
    <t>Sagatavots un iesniegts kopīgs Baltijas valstu pieteikums.</t>
  </si>
  <si>
    <t xml:space="preserve">163
</t>
  </si>
  <si>
    <t>26.02.2015.</t>
  </si>
  <si>
    <t>76.2.</t>
  </si>
  <si>
    <t xml:space="preserve">Sadarbībā ar Lietuvu un Igauniju izstrādāt Baltijas valstu starpvaldību līguma projektu Rail Baltica realizēšanai. </t>
  </si>
  <si>
    <t xml:space="preserve">Sadarbībā ar Lietuvu un Igauniju sagatavots starpvaldību līguma projekts Rail Baltica realizēšanai. </t>
  </si>
  <si>
    <t>76.3.</t>
  </si>
  <si>
    <t>Turpināt “Rail Baltica” projekta detalizētu tehnisko izpēti „Eiropas standarta platuma dzelzceļa līnijas Rail Baltica Latvijas posma detalizēta tehniskā izpēte un ietekmes uz vidi novērtējums”.</t>
  </si>
  <si>
    <t>Noteikts precīzs plānotās dzelzceļa līnijas Rail Baltica novietojums LR teritorijā un veiktas nepieciešamās izpētes un priekšdarbi dzelzceļa līnijas būvprojektēšanas, zemju atsavināšanas un būvniecības procesu uzsākšanai.</t>
  </si>
  <si>
    <t>76.4.</t>
  </si>
  <si>
    <t>Veikt papildu izpētes saistībā ar Rail Baltica projektu: „Rail Baltica dzelzceļa līnijas intermodālā kravu loģistikas centra Latvijā darbības plāna un tehnisko risinājumu izstrāde”, „Optimāls multimodālā pasažieru termināla novietojums Rīgā atbilstoši Rail Baltica līnijas prasībām” un „Kustības vadības organizācijas modeļu izpēte Rail Baltica dzelzceļa līnijas Latvijas posmam”.</t>
  </si>
  <si>
    <t xml:space="preserve">Pabeigtas izpētes, iegūstot Rail Baltica projekta veiksmīgai realizēšanai nepieciešamo papildus informāciju. </t>
  </si>
  <si>
    <t>30.11.2015.</t>
  </si>
  <si>
    <t>077.</t>
  </si>
  <si>
    <t>77.1.</t>
  </si>
  <si>
    <t>Attīstīsim dzelzceļa un ostu publisko infrastruktūru, nodrošinot kravu plūsmu apkalpošanu un tranzīta koridora konkurētspējas palielināšanu, lai Latvijas dzelzceļa transports kopā ar ostām nostiprinātu tirgus pozīcijas starptautiskajos kravu pārvadājumos Baltijas reģionā. Ieviesīsim pārskatāmu dzelzceļa infrastruktūras attīstības finansēšanu, izmantojot valsts budžeta un Eiropas Savienības fondu līdzekļus. Uzsāksim dzelzceļa elektrifikācijas projekta īstenošanu Austrumu–Rietumu tranzīta koridorā</t>
  </si>
  <si>
    <t xml:space="preserve">Izstrādāt tiesisko regulējumu, sagatavot līgumu par  dzelzceļa  infrastruktūras uzturēšanu un attīstību, nodrošināt dzelzceļa infrastruktūras izmantošanas maksas aprēķināšanas metodikas pārskatīšanu. </t>
  </si>
  <si>
    <t xml:space="preserve">1. Līdz 28.02.2015.izstrādāts un iesniegts MK likumprojekts "Grozījumi Dzelzceļa likumā".
2. Līdz 31.12.2015. sagatavots daudzgadu līgums starp valsti un dzelzceļa infrastruktūras pārvaldītāju par dzelzceļa  infrastruktūras uzturēšanu un attīstību.
3. Pārskatīta dzelzceļa infrastruktūras izmantošanas maksas aprēķināšanas metodika. </t>
  </si>
  <si>
    <t>77.2.</t>
  </si>
  <si>
    <t>Pabeigt projektu īstenošanu ES fondu 2007-2013.gada plānošanas perioda aktivitātes 3.3.1.2. "TEN-T dzelzceļa posmu rekonstrukcija un attīstība (Austrumu-Rietumu dzelzceļa koridora infrastruktūras attīstība un RailBaltica)" ietvaros, kas nodrošinās dzelzceļa posma Rīga - Krustpils (t.sk., Skrīveri-Krustpils iecirknis) caurlaides spēju  55 milj. tonnu gadā un Rīgas dzelzceļa mezgla staciju pārstrādes spēju līdz 39,3 milj. tonnu.</t>
  </si>
  <si>
    <t xml:space="preserve">1. Izbūvētā TEN dzelzceļa kopgarums 52 km;
2. Rekonstruēto sliežu ceļu kopgarums 90 km;
3. Nomainītās pārmiju pārvedas 180 gab.
</t>
  </si>
  <si>
    <t>77.3.</t>
  </si>
  <si>
    <t>Uzsākt darbības programmas "Izaugsme un nodarbinātība" specifiskā atbalsta mērķa 6.2.1. "nodrošināt konkurētspējīgu un videi draudzīgu TEN-T dzelzceļa tīklu, veicinot tā drošību, kvalitāti un kapacitāti)" īstenošanu.</t>
  </si>
  <si>
    <t xml:space="preserve">Izstrādāts lielā projekta "Latvijas dzelzceļa tīkla elektrifikācija" pieteikums un uzsākta projekta īstenošana.   </t>
  </si>
  <si>
    <t>77.4.</t>
  </si>
  <si>
    <t>Modernizēt ostu publisko infrastruktūru, tādējādi radot apstākļus infrastruktūras pieejamībai.</t>
  </si>
  <si>
    <t>Ostu infrastruktūras projektu realizācija vismaz četros lielo ostu- Rīgas, Ventspils un Liepājas- objektos.</t>
  </si>
  <si>
    <t>163, 149</t>
  </si>
  <si>
    <t>078.</t>
  </si>
  <si>
    <t>78.1.</t>
  </si>
  <si>
    <t>Attīstīsim Rīgas, Ventspils un Liepājas ostas kā konkurētspējīgus un savstarpēji papildinošus loģistikas centrus un neatņemamu Eiropas un Āzijas tranzītceļu sastāvdaļu, tajā skaitā Eiropas Savienības Transeiropas transporta tīkla ietvaros</t>
  </si>
  <si>
    <t xml:space="preserve">Izstrādāt priekšlikumus nepieciešamajiem grozījumiem normatīvajos aktos, lai veicinātu Latvijas ostu konkurētspējas paaugstināšanos. </t>
  </si>
  <si>
    <t xml:space="preserve">Iesniegti MK un Saeimas Tautsaimniecības, agrārās, vides un reģionālās politikas komisijā priekšlikumi grozījumiem normatīvajos aktos Latvijas ostu konkurētspējas paaugstināšanai. </t>
  </si>
  <si>
    <t>78.2.</t>
  </si>
  <si>
    <t>Izstrādāt un virzīt priekšlikumus tiesību aktu pilnveidošanai loģistikas pakalpojumu jomā, vienkāršojot fiskālā pārstāvja darbības nosacījumus, precizējot prasības, ja tiek konstatētas neatbilstības starp muitas kontrolē esošu kravu pavaddokumentiem un faktiskām precēm, precizējot komersantu sodāmības kritērijus muitas jomā, izstrādājot iespējas muitas galvojumu apvienošanai un dažādu statusu noliktavu apvienošanai un atvieglojot prasības atzītā komersanta statusa iegūšanai.</t>
  </si>
  <si>
    <t xml:space="preserve">Apstiprināti tiesību akti: 
1. Līdz 31.10.2015.- Muitas likuma projekts; 
2. Grozījumi likumā "Par PVN"; MK noteikumos "Muitas noliktavu darbības noteikumi"; 
3. Grozījumi MK noteikumos Nr.17, 2013 "Pievienotās vērtības nodokļa likuma normu piemērošanas kārtība un atsevišķas prasības pievienotās vērtības nodokļa maksāšanai un administrēšanai"; 
4. Grozījumi MK noteikumos Nr.691, 2011 „Noteikumi par nodokļu parāda galvojumu preču muitošanai”; 
5. Grozījumi MK noteikumos Nr.1048, 2010 „Noteikumi par vienkāršoto deklarēšanu un vietējo muitošanu, atzītā nosūtītāja un atzītā saņēmēja statusu, vienoto atļauju un atzītā komersanta sertifikātu”  </t>
  </si>
  <si>
    <t>78.3.</t>
  </si>
  <si>
    <t>Realizēt starptautiskās kravu loģistikas un ostu informācijas sistēmas (SKLOIS) projektu.</t>
  </si>
  <si>
    <t>Ieviesta SKLOIS sistēma.</t>
  </si>
  <si>
    <t>AiM</t>
  </si>
  <si>
    <t>079.</t>
  </si>
  <si>
    <t>79.1.</t>
  </si>
  <si>
    <t>Pilnveidosim pasažieru pārvadājumu sistēmu, nodrošinot visā valsts teritorijā pieejamus un izmaksu efektīvus pasažieru pārvadājumus</t>
  </si>
  <si>
    <t>Realizēt vienotu pasažieru pārvadājumu plānošanu vienotā maršrutu tīklā, saskaņojot dažādu transporta veidu kustību, ar mērķi uzlabot iedzīvotāju mobilitāti valsts teritorijā.</t>
  </si>
  <si>
    <t>1. Līdz 01.04.2015. izveidots vienots reģionālais maršrutu tīkls,
2. Līdz 28.10.2015. izstrādāta vienota tarifu politika visiem reģionālā sabiedriskā transporta veidiem, 
3. Līdz 01.09.2015.skolēnu maršruti integrēti kopējā reģionālo maršrutu tīkla plānošanā,
4. Līdz 01.04.2016. ieviesta vienota biļete un lojalitātes programmas visiem reģionālā sabiedriskā transporta veidiem,
5. Līdz 30.09.2016. pilnībā izveidota vienota un darbojas sabiedriskā transporta pakalpojumu datubāze un uzskaites sistēma (STIFSS),
6. Līdz 22.12.2016. veikts izvērsts pilotprojekts par piemērojamo modeli valstī, lai noteiktu iespējas ieviest transportu pēc pasūtījuma vietās, kur nelielā pasažieru skaita dēļ jāslēdz regulārais sabiedriskais transports.</t>
  </si>
  <si>
    <t>413, 402</t>
  </si>
  <si>
    <t>79.2.</t>
  </si>
  <si>
    <t>Atjaunojot pasažieru vilcienu parku un modernizējot pasažieru apkalpošanas infrastruktūru, uzlabot dzelzceļa pasažieru pārvadājumu pakalpojumu kvalitāti,  tajā skaitā paplašinot iespējas personām ar ierobežotām pārvietošanās spējam.</t>
  </si>
  <si>
    <t>1. Līdz 31.12.2015. modernizēti  dīzeļvilcienu vagoni: 5 dīzeļvilcienu sastāvi ar 3 vagoniem, no kuriem 1 ar paaugstinātu komfortu;  1 dīzeļvilciena sastāvs ar 4 vagoniem; dīzeļvilcienu sastāvi būs aprīkoti ar  iekārtam, lai pārvadātu pa dzelzceļu personas ar ierobežotām pārvietošanās iespējām.
2. Līdz 31.12.2015. modernizētas 16 stacijas (peroni, apgaismes un elektroapgādes sistēmas, pasažieru apziņošanas un videonovērošanas sistēmas).
3. Līdz 30.06.2015.uzsākta pakāpeniska elektrovilcienu un turpināta dīzeļvilcienu parka atjaunošana.</t>
  </si>
  <si>
    <t xml:space="preserve">413
</t>
  </si>
  <si>
    <t xml:space="preserve">31.12.2015.
</t>
  </si>
  <si>
    <t>79.3.</t>
  </si>
  <si>
    <t>Lai veicinātu autoostu sistēmas efektivitātes uzlabošanu, realizēt autoostu darbības sistēmas pilnveidošanas procedūras, pārskatot un definējot kritērijus līniju būvēm, kurām valsts uzskata par nepieciešamu saglabāt autoostas statusu, kā arī noteikt minimālo pakalpojumu apjomu, kas tiks apmaksāts no valsts budžeta.</t>
  </si>
  <si>
    <t>1. Izstrādāts un iesniegts MK likumprojekts  "Grozījumi Autopārvadājumu likumā" 
2. Izstrādāts un iesniegts MK regulējums, kas nosaka autoostu reģistrāciju, darbību un izdevumu kompensāciju.
3. Pārskatīti un definēti autoostu minimālie pakalpojumi.
4. Noteikts pakalpojumu apjoms, kuru apmaksā no valsts budžeta.
5. Noteikta autoostu pakalpojuma finansējuma aprēķināšanas un sadales metodika.</t>
  </si>
  <si>
    <t>79.4.</t>
  </si>
  <si>
    <t>Uzsākt darbības programmas "Izaugsme un nodarbinātība" specifiskā atbalsta mērķa 4.5.1. "attīstīt videi draudzīgu sabiedriskā transporta infrastruktūru" īstenošanu.</t>
  </si>
  <si>
    <t>1. Līdz 31.12.2016. izstrādāts lielā projekta "Rīgas tramvaju infrastruktūras attīstība" pieteikums un uzsākta projekta īstenošana.   
2. Uzsākta Liepājas un Daugavpils tramvaju maršrutu tīklu attīstības projektu īstenošana.
3. Uzsākta projektu, kas paredz jaunu videi draudzīgu sabiedriskā transporta transportlīdzekļu (autobusu) iegādi vai esošo sabiedriskā transporta transportlīdzekļu (autobusu) aprīkošanu to darbībai ar AER, īstenošana.</t>
  </si>
  <si>
    <t>1.31.12.2016. 2.30.03.2016 3.30.09.2018</t>
  </si>
  <si>
    <t>080.</t>
  </si>
  <si>
    <t>80.1.</t>
  </si>
  <si>
    <t>Nodrošināsim saskaņotu aviācijas nozares izaugsmi</t>
  </si>
  <si>
    <t>Veicināt uz savstarpēju sinerģiju balstītu sadarbību starp lidostu „Rīga” un nacionālo aviosabiedrību AirBaltic, vienlaikus nodrošinot godīgas konkurences un vienlīdzīgu nosacījumu piemērošanas principu ievērošanu sadarbībā ar citiem pārvadātājiem.</t>
  </si>
  <si>
    <t xml:space="preserve">Izstrādāts visaptverošs pētījums un rīcības stratēģija Latvijas aviācijas nozares konkurētspējas stiprināšanai.
</t>
  </si>
  <si>
    <t>80.2.</t>
  </si>
  <si>
    <t>Nodrošināt AirBaltic darbības juridisko un finansiālo noteiktību, tādējādi veicinot AirBaltic pelnītspējas tendences nostiprināšanu un pievilcību potenciālo investoru acīs; piesaistot stratēģisko investoru, nodrošināt pilnvērtīgas iespējas nacionālās aviosabiedrības AirBaltic turpmākai attīstībai un jaunu stratēģisko darbības virzienu attīstīšanai.</t>
  </si>
  <si>
    <t>Piesaistīts investors, saglabājot AirBaltic kā valsts kontrolētu kapitālsabiedrību.</t>
  </si>
  <si>
    <t>80.3.</t>
  </si>
  <si>
    <t>Turpināt attīstīt lidostu "Rīga" kā rentablu un konkurētspējīgu Eiropas un Āzijas nozīmes lidojumu centru, lai nodrošinātu lidostas darbību atbilstoši vides aizsardzības prasībām, veicinot gan pasažieru, gan kravu plūsmas kapacitātes palielināšanu. Ieviest Starptautiskās civilās aviācijas organizācijas (ICAO) II kategorijas nosēšanās sistēmu. Uzsākt darbības programmas "Izaugsme un nodarbinātība" specifiskā atbalsta mērķa 6.1.2. "veicināt drošību un vides prasību ievērošanu starptautiskajā lidostā "Rīga"" īstenošanu.</t>
  </si>
  <si>
    <t>1. Līdz 31.03.2015. lidostas nosēšanās sistēma sertificēta atbilstoši ICAO II kategorijai;
2. Uzsākta projekta īstenošana vides un drošības pasākumu uzlabošanai starptautiskajā lidostā “Rīga” – manevrēšanas ceļu tīkla uzlabošana un aprīkošana ar ass gaismām, lietus ūdens kanalizācijas sistēmas rekonstrukcija, kā arī energoefektīvākas tehnikas, iekārtu un aprīkojuma iegāde, apgaismojuma infrastruktūras modernizācija.</t>
  </si>
  <si>
    <t>165, 150</t>
  </si>
  <si>
    <t>80.4.</t>
  </si>
  <si>
    <t>Turpināt aviosabiedrības AirBaltic ilgtspējīgas attīstības veicināšanu, nodrošinot Airbaltic lidojumu maršrutu tīkla attīstībai nepieciešamo divpusējo starpvaldību nolīgumu par gaisa satiksmi noslēgšanu.</t>
  </si>
  <si>
    <t>Nodrošināta Airbaltic lidojumu maršrutu tīkla attīstībai nepieciešamo divpusējo starpvaldību nolīgumu par gaisa satiksmi noslēgšana:
1. līdz 31.12.2015. sagatavoti  parakstīšanai  jauni gaisa satiksmes nolīgumi ar Kataru, Bahreinu;
2. līdz 31.12.2016. sagatavoti  parakstīšanai  jauni gaisa satiksmes nolīgumi ar Dienvidkoreju, Indonēziju un Omānu.</t>
  </si>
  <si>
    <t>80.5.</t>
  </si>
  <si>
    <t>Kopā ar Ziemeļvalstu funkcionālajā gaisa telpas bloka (NEFAB) valstīm un Zviedrijas-Dānijas FAB ieviest Ziemeļeiropas brīvo lidojumu maršrutu shēmu, ar mērķi panākt aeronavigācijas izmaksu optimizāciju.</t>
  </si>
  <si>
    <t>Ieviesta Ziemeļeiropas brīvo lidojumu maršrutu shēma.</t>
  </si>
  <si>
    <t>28.02.2016.</t>
  </si>
  <si>
    <t>081.</t>
  </si>
  <si>
    <t>81.1.</t>
  </si>
  <si>
    <t>Īstenosim kompleksus pasākumus elektromobilitātes attīstībā</t>
  </si>
  <si>
    <t>Uzsākt darbības programmas "Izaugsme un nodarbinātība" specifiskā atbalsta mērķa 4.4.1.  "attīstīt ETL uzlādes infrastruktūru Latvijā" īstenošanu</t>
  </si>
  <si>
    <t xml:space="preserve">1. Uzsākta ETL vadības operatoru centra programmatūras izveide;
2. Noteikts nacionāla līmeņa ETL uzlādes infrastruktūras uzlādes staciju kartējums.
</t>
  </si>
  <si>
    <t>81.2.</t>
  </si>
  <si>
    <t>Izstrādāt normatīvos aktus, kas nosaka atbalstu ETL lietošanai.</t>
  </si>
  <si>
    <t>Izstrādāts un iesniegts MK  regulējums, kas nosaka priekšrocības ETL lietošanai.</t>
  </si>
  <si>
    <t>31.05.2016.</t>
  </si>
  <si>
    <t>082.</t>
  </si>
  <si>
    <t>82.1.</t>
  </si>
  <si>
    <t>Nodrošināsim starptautiskās un vietējās nozīmes velotransporta infrastruktūras attīstību, izmantojot Eiropas Savienības fondu un valsts atbalstu. Realizējot jaunus projektus valsts autoceļu būvniecībā, iespēju robežās paredzēsim veloinfrastruktūras izveidi</t>
  </si>
  <si>
    <t xml:space="preserve">Izstrādāt normatīvos aktus, kas nosaka velojoslu izveidošanas kārtību uz ceļa braucamās daļas. </t>
  </si>
  <si>
    <t>Izstrādāts un iesniegts MK regulējums, kas nosaka velojoslu izveidošanas un lietošanas kārtību uz brauktuves.</t>
  </si>
  <si>
    <t>82.2.</t>
  </si>
  <si>
    <t>Izstrādājot jaunus projektus valsts autoceļu būvniecībā, izvērtēt veloinfrastruktūras nepieciešamību, izbūves tehniskās iespējas un atbilstoši izvērtējumam veloinfrastruktūru izbūvēt.</t>
  </si>
  <si>
    <t>Izveidoti veloceļi un velojoslas pie reģionāliem un vietējiem attīstības centriem, saskaņā ar veloinfrastruktūras nepieciešamības un izbūves tehnisko iespēju izvērtējumu.</t>
  </si>
  <si>
    <t>Sociālās un ienākumu nevienlīdzības mazināšana, veselība</t>
  </si>
  <si>
    <t>083.</t>
  </si>
  <si>
    <t>83.1.</t>
  </si>
  <si>
    <t>Prioritāri gādāsim par ģimeņu ar bērniem labklājību un nabadzības risku mazināšanu, kas ir pamats kuplāku ģimeņu veidošanai</t>
  </si>
  <si>
    <t xml:space="preserve">Sagatavot Rīcības plānu, lai 2015.-2017.gadā turpinātu īstenot Ģimenes valsts politikas pamatnostādnes 2011.-2017.gadam, citu starpā iekļaujot šādus uzdevumus:
- vērtēt iespējas paplašināt „ģimenes biļetes” (SM);
- samazināt nekustamā īpašuma nodokli daudzbērnu ģimenēm (FM);
- samazināt transportlīdzekļa nodokli daudzbērnu ģimenēm (FM);
- veidot īpašu mājokļa atbalsta sistēmu ģimenēm ar trīs un vairāk bērniem (EM).                   </t>
  </si>
  <si>
    <t>MK iesniegts plāns.</t>
  </si>
  <si>
    <t>156, 245, 269, 270, 271, 272, 273/78, 238, 239, 240, 258, 261, 262, 265, 266, 267, 304</t>
  </si>
  <si>
    <t>83.2.</t>
  </si>
  <si>
    <t>Īstenot Rīcības plānu Ģimenes valsts politikas pamatnostādņu 2011.-2017.gadam īstenošanai 2015.-2017.gadam.</t>
  </si>
  <si>
    <t>Atbilstoši plāna pasākumiem.</t>
  </si>
  <si>
    <t>Atbilstoši plānam</t>
  </si>
  <si>
    <t>30.12.2017.</t>
  </si>
  <si>
    <t>084.</t>
  </si>
  <si>
    <t>84.1.</t>
  </si>
  <si>
    <t>Ar nodokļu un sociālā atbalsta instrumentiem nodrošināsim ienākumu pieaugumu iedzīvotājiem ar zemiem ienākumiem valstī straujāk nekā vidēji visā sabiedrībā.</t>
  </si>
  <si>
    <t xml:space="preserve">Izvērtēt iespēju paaugstināt iedzīvotāju ienākuma nodokļa atvieglojumus par apgādībā esošajiem bērniem, ar iespēju iedzīvotājiem ar zemiem ienākumiem kompensēt neizmantoto iedzīvotāju ienākuma nodokļa atvieglojumu. </t>
  </si>
  <si>
    <t>Izstrādāts un iesniegts MK Konceptuāls ziņojums.</t>
  </si>
  <si>
    <t>156, 245, 238, 239, 240</t>
  </si>
  <si>
    <t>VID, LM</t>
  </si>
  <si>
    <t>84.2.</t>
  </si>
  <si>
    <t>Ieviest koncepciju „Par minimālā ienākuma līmeņa noteikšanu” (MK 30.10.2014. rīk. Nr.619):
1. sagatavot normatīvo aktu projektus, lai noteiktu minimālā ienākuma līmeni (termiņš 01.07.2015.);
2. sagatavot plānu minimālā ienākuma līmeņa ieviešanai, paredzot pasākumus attiecībā uz:
sociālo palīdzību (t.sk. ekonomiski neaktīvo iedzīvotāju aktivizēšanai un mājsaimniecību ar zemu darba intensitāti, kas ir par pamatu nabadzībai, darba intensitātes palielināšanai);
minimālo vecuma pensijas (vai valsts sociālā nodrošinājuma pabalsta) apmēru;
bezdarbnieka pabalsta apmēra ierobežojumiem (minimums/maksimums) un
valsts sociālajiem pabalstiem (pārskatot mērķētību un apmēru adekvātumu) (termiņš 01.04.2016.);
3. sagatavot normatīvo aktu projektus saskaņā ar plānu (termiņš 01.10.2016.);
4. izstrādāt jaunu pilna iztikas minimuma patēriņa preču un pakalpojumu grozu dažādiem mājsaimniecību veidiem atbilstoši teritoriālajam sadalījumam (termiņš 31.12.2017.)</t>
  </si>
  <si>
    <t>1. MK iesniegti normatīvo aktu projekti;
2. MK iesniegts plāns;
3. MK iesniegti normatīvo aktu projekti;
4. noteikts iztikas minimuma grozs.</t>
  </si>
  <si>
    <t>270, 271/ 78, 238, 240, 265, 266, 267, 304</t>
  </si>
  <si>
    <t>84.3.</t>
  </si>
  <si>
    <t>Izvērtēt iespēju mikrouzņēmumos strādājošajiem vecākiem, kuri gūst arī citus ienākumus, piemērot atvieglojumus par apgādībā esošiem bērniem.</t>
  </si>
  <si>
    <t>085.</t>
  </si>
  <si>
    <t>85.1.</t>
  </si>
  <si>
    <t>Veicināsim ģimenes un darba dzīves saskaņošanu, tajā skaitā atbalstot attālināta darba iespējas</t>
  </si>
  <si>
    <t xml:space="preserve">Sagatavot Rīcības plānu, lai 2015.-2017.gadā turpinātu īstenot Ģimenes valsts politikas pamatnostādnes 2011.-2017.gadam. </t>
  </si>
  <si>
    <t>85.2.</t>
  </si>
  <si>
    <t>85.3.</t>
  </si>
  <si>
    <t>086.</t>
  </si>
  <si>
    <t>86.1.</t>
  </si>
  <si>
    <t>Ieviesīsim mērķētus risinājumus reģionālā bezdarba un ilgstošā bezdarba problēmām, īpaši atbalstot bezdarba riskam visvairāk pakļauto personu nodarbinātību</t>
  </si>
  <si>
    <t xml:space="preserve">Sagatavot „Iekļaujošas nodarbinātības pamatnostādnēs 2015.-2020.gadam”, t.sk., paredzot paplašināt mērķa grupas, kas var saņemt atbalstu reģionālajai mobilitātei, un kompleksas pasākumu programmas izstrādi ilgstošo bezdarbnieku un personu, kuras zaudējušas cerības atgriezties darba tirgū, aktivizēšanai (sadarbojoties Nodarbinātības valsts aģentūrai un pašvaldību sociālajiem dienestiem).
</t>
  </si>
  <si>
    <t>MK iesniegtas pamatnostādnes.</t>
  </si>
  <si>
    <t xml:space="preserve">245, 246, 247, 248, 249/ 238, 239, 243 </t>
  </si>
  <si>
    <t>EM, FM, IZM</t>
  </si>
  <si>
    <t>86.2.</t>
  </si>
  <si>
    <t xml:space="preserve">Īstenot „Iekļaujošas nodarbinātības pamatnostādnēs 2015.-2020.gadam” paredzētos pasākumus 2015.-2018.gadā, t.sk., paplašināt mērķa grupas, kas var saņemt atbalstu reģionālajai mobilitātei, un, sadarbojoties Nodarbinātības valsts aģentūrai un pašvaldību sociālajiem dienestiem, īstenot kompleksu pasākumu programmu ilgstošo bezdarbnieku un personu, kuras zaudējušas cerības atgriezties darba tirgū, aktivizēšanai.
</t>
  </si>
  <si>
    <t>Iesaistīto skaits reģionālās mobilitātes programmā „Darbs Latvijā” - 1600.
Reģistrēto ilgstošo bezdarbnieku īpatsvars, kas iesaistīti aktīvajos darba tirgus politikas pasākumos - 45 % 
(rādītāji sasniedzami 2017.gada beigās).</t>
  </si>
  <si>
    <t>087.</t>
  </si>
  <si>
    <t>87.1.</t>
  </si>
  <si>
    <t>Bezdarbnieku pārkvalifikācijas programmas saskaņosim ar tautsaimniecības nozaru vajadzībām, vienlaikus atbalstot bezdarbnieku apmācību attiecīgos uzņēmumos</t>
  </si>
  <si>
    <t>Nodrošināt Labklājības ministrijas Apmācību komisijas darbību, lai veicinātu starpnozaru sadarbību bezdarbnieku, darba meklētāju un bezdarba riskam pakļauto personu apmācību prioritāro jomu noteikšanai, stiprinot sociālo partneru lomu.</t>
  </si>
  <si>
    <t>Apstiprināti darba tirgū nepieciešamo profesiju saraksti; sociālo un profesionālo pamatprasmju saraksti; konkurētspējas paaugstināšanas pasākumu tematiskās jomas.</t>
  </si>
  <si>
    <t>249/243</t>
  </si>
  <si>
    <t>IZM, ZM, NVA, IKVD, LIAA</t>
  </si>
  <si>
    <t>088.</t>
  </si>
  <si>
    <t>88.1.</t>
  </si>
  <si>
    <t>Izstrādāsim normatīvo bāzi sociālās uzņēmējdarbības ieviešanai Latvijā, tādējādi atbalstot un sekmējot sociālo uzņēmumu veidošanu</t>
  </si>
  <si>
    <t>Sagatavot likumprojektu, lai noteiktu sociālās uzņēmējdarbības tiesisko regulējumu.</t>
  </si>
  <si>
    <t>MK iesniegts likumprojekts.</t>
  </si>
  <si>
    <t>247/243</t>
  </si>
  <si>
    <t>FM, EM, VARAM</t>
  </si>
  <si>
    <t>01.07.2018.</t>
  </si>
  <si>
    <t>089.</t>
  </si>
  <si>
    <t>89.1.</t>
  </si>
  <si>
    <t>2015. gadā palielināsim minimālo algu par 40 euro, nākamajos gados to turpinot paaugstināt, pakāpeniski sasniedzot pusi no vidējā atalgojuma tautsaimniecībā.</t>
  </si>
  <si>
    <t xml:space="preserve">Nodrošināt, ka, palielinot minimālo algu valsts un pašvaldību institūciju amatpersonām un darbiniekiem, tiek pilnveidota atlīdzības sistēma, padarot to konkurētspējīgāku un motivējošāku. </t>
  </si>
  <si>
    <t>Veikti nepieciešamie aprēķini par ietekmi uz valsts budžetu, palielinot minimālo algu;  Sagatavoti nepieciešamie grozījumi normatīvajos aktos un iesniegti MK.</t>
  </si>
  <si>
    <t>89.2.</t>
  </si>
  <si>
    <t>Sagatavot MK noteikumus saistībā ar minimālās mēneša darba algas palielināšanu līdz 360 EUR ar 2015.gada 1.janvāri.</t>
  </si>
  <si>
    <t>MK iesniegts noteikumu projekts "Grozījumi MK 2013.gada 27.augusta noteikumos Nr.665 „Noteikumi par minimālo mēneša darba algu un minimālo stundas tarifa likmi".</t>
  </si>
  <si>
    <t>247/238, 239, 240</t>
  </si>
  <si>
    <t>28.11.2014.</t>
  </si>
  <si>
    <t>89.3.</t>
  </si>
  <si>
    <t>Pārskatīt minimālo mēneša darba algu 2016.gadam.</t>
  </si>
  <si>
    <t>Nacionālajā trīspusējās sadarbības padomē iesniegts Konceptuāls ziņojums "Priekšlikumi par minimālās mēneša darba algas apmēru 2016.gadā".</t>
  </si>
  <si>
    <t>EM, FM</t>
  </si>
  <si>
    <t>89.4.</t>
  </si>
  <si>
    <t>Sagatavot konceptuālo ziņojumu MK, lai noteiktu optimālāku kompetenču sadali minimālās mēneša darba algas pārskatīšanas procesā.</t>
  </si>
  <si>
    <t>MK iesniegts konceptuāls ziņojums.</t>
  </si>
  <si>
    <t>090.</t>
  </si>
  <si>
    <t>90.1.</t>
  </si>
  <si>
    <t xml:space="preserve">Sākot ar 2016. gadu ieviesīsim progresīvo iedzīvotāju ienākumu nodokļa neapliekamo minimumu, paaugstinot to mazo algu saņēmējiem, vidējo algu saņēmējiem saglabājot tuvu esošajam apmēram, savukārt algām, kas būtiski pārsniedz vidējo algu valstī, to nepiemērojot. Vienlaikus arī paaugstināsim iedzīvotāju ienākuma nodokļa atvieglojumu par apgādībā esošu personu, izvērtējot iespēju piemērot lielākus atvieglojumus par otru un katru nākamo bērnu ģimenē. </t>
  </si>
  <si>
    <t>Mazinot ienākumu nevienlīdzību, izstrādāt priekšlikumu diferencētā neapliekamā minimuma ieviešanai, sākot ar 2016.gadu, kompleksi izvērtējot iedzīvotāju ienākuma nodokļa atvieglojumus un darbaspēka nodokļu sloga mazināšanu.</t>
  </si>
  <si>
    <t>Izstrādāts un iesniegts MK konceptuāls ziņojums.</t>
  </si>
  <si>
    <t>091.</t>
  </si>
  <si>
    <t>91.1.</t>
  </si>
  <si>
    <t>Sekmēsim dažādu sabiedrības grupu aktivitāti un iesaisti kopienu iniciatīvās, pilsoniskās sabiedrības aktivitātēs un sadarbības veidošanā ar valsts pārvaldes un pašvaldību institūcijām, tādējādi veicinot sabiedrības uzticēšanos politikai un demokrātiskajām struktūrām, mazinot sociālo izolētību, kas var būt par pamatu sociālai atstumtībai, kā arī veicinot aktīvas vecumdienas.</t>
  </si>
  <si>
    <t>Veikt pētījumu par aktīvas novecošanās situāciju Latvijā un sagatavot konceptuālo ziņojumu MK, lai noteiktu visaptverošu stratēģiju darba mūža pagarināšanai un uzlabošanai.</t>
  </si>
  <si>
    <t>MK iesniegts konceptuāls ziņojums</t>
  </si>
  <si>
    <t>EM, IZM, VM, FM, VARAM</t>
  </si>
  <si>
    <t>91.2.</t>
  </si>
  <si>
    <t xml:space="preserve">EEZ programmas "NVO fonds" administrēšana.
</t>
  </si>
  <si>
    <t>Nodrošināta vismaz 200 NVO projektu uzraudzība.</t>
  </si>
  <si>
    <t>339, 328</t>
  </si>
  <si>
    <t>30.04.2017.</t>
  </si>
  <si>
    <t>092.</t>
  </si>
  <si>
    <t>92.1.</t>
  </si>
  <si>
    <t>Veicināsim izglītības pieejamību un kvalitāti visos izglītības līmeņos, tajā skaitā izglītībai mūža garumā, kas ir pamats produktivitātei un augstākas pievienotās vērtības nodarbinātībai.</t>
  </si>
  <si>
    <t>Veikt sistēmiskus uzlabojumus agrīnas mācību pamešanas mazināšanai.</t>
  </si>
  <si>
    <t>1.Īstenoti preventīvi pasākumi izglītības pieejamības un agrīnas skolas pamešanas mazināšanai, īpaši nabadzības vai sociālās atstumtības riskam pakļautajiem bērniem un jauniešiem profesionālās un vispārējās izglītības iestādēs.
2.Veikts pētījums par priekšlaicīgi mācības pametušo un izglītību neieguvušo skaita samazināšanu un priekšdarbi preventīvu pasākumu īstenošanas uzsākšanai.
3. Nodrošināta vispārējās un profesionālās izglītības iestāžu pedagogu profesionālās kompetences pilnveide darbam ar sociālās atstumtības riskam pakļautajiem izglītojamajiem, kuriem nepieciešama pedagoģiskā korekcija.</t>
  </si>
  <si>
    <t>1. 01.11.2018.
2. 31.07.2015.
3. 01.11.2018.</t>
  </si>
  <si>
    <t>92.2.</t>
  </si>
  <si>
    <t>Nodrošināt pieaugušo izglītību atbilstoši reģiona vajadzībām (karjeras konsultantu kapacitātes nodrošināšana).</t>
  </si>
  <si>
    <t>Izstrādāts konceptuāls ziņojums par pieaugušo izglītības ieviešanas modeli, t.sk. iekļaujot atbildīgo institūciju pienākumu un lomu aprakstu, mērķgrupu sadalījumu un uzraudzības mehānisma aprakstu.</t>
  </si>
  <si>
    <t>31.03.2015.</t>
  </si>
  <si>
    <t>093.</t>
  </si>
  <si>
    <t>93.1.</t>
  </si>
  <si>
    <t>Skolēniem pakāpeniski ieviesīsim veselīgas bezmaksas brīvpusdienas.</t>
  </si>
  <si>
    <t>Pakāpeniska veselīgu bezmaksas brīvpusdienu ieviešana 4.-6.klašu skolēniem.</t>
  </si>
  <si>
    <t>Veikti grozījumi MK 28.12.2010. noteikumos Nr. 1206 "Kārtība, kādā aprēķina, piešķir un izlieto valsts budžeta līdzekļus pamatizglītības iestādes skolēnu ēdināšanai".</t>
  </si>
  <si>
    <t>094.</t>
  </si>
  <si>
    <t>94.1.</t>
  </si>
  <si>
    <t>Attīstīsim īpašu pieeju izglītības apguves procesā, lai nodrošinātu skolēnu prasmi mācīties, digitālo un finanšu pratību, sociālās un pilsoniskās prasmes, sekmētu kultūras apziņu un sporta iemaņas, prasmi analizēt informāciju un uzņemties atbildību par saviem lēmumiem.</t>
  </si>
  <si>
    <t>Nodrošināt plašas sabiedrības izglītošanu par e-pakalpojumu un digitālo tehnoloģiju izmantošanas iespējām, t.sk. īstenojot e-prasmju un informācijpratības apmācības programmas Latvijas bibliotēku tīklā.</t>
  </si>
  <si>
    <t>Nodrošināta e-prasmju un informācijpratības apmācības programmas īstenošana Latvijas bibliotēku tīklā.</t>
  </si>
  <si>
    <t>LNB</t>
  </si>
  <si>
    <t>94.2.</t>
  </si>
  <si>
    <t>1.Izstrādātas pirmsskolas izglītības vadlīnijas (projekts), valsts pamatizglītības un valsts vispārējās vidējās izglītības standarts (projekts).
2.Uzsākta kompetenču pieejā veidota mācību satura ieviešana pirmsskolas un pamatizglītības pakāpē.
3.Nodrošināta vispārējās izglītības iestāžu pedagogu profesionālās kompetences pilnveide digitālajā pratībā, kā arī kompetenču pieejā balstīta izglītības satura ieviešanai un cilvēkdrošības jautājumu apguves veicināšanai.
4. 2015./16.mācību gadā un 2016./17.mācību gadā organizēti seši centralizēto eksāmenu fizikā, ķīmijā un dabaszinībās pilotprojekti.
5. Sākot ar 2014./15.m.g. organizēti diagnosticējošie darbi 8.klasei matemātikā, 9.klasei dabaszinātnēs; 10.klasei – fizikā, ķīmijā, 11.klasei –fizikā, ķīmijā.</t>
  </si>
  <si>
    <t>1. 31.05.2018.
2. 31.05.2018.
3. 01.11.2018.
4. 01.07.2017.
5. 31.12.2017.</t>
  </si>
  <si>
    <t>94.3.</t>
  </si>
  <si>
    <t>ES struktūrfondu 2014.-2020. plānošanas perioda ietvaros uzsākta 8.3.1.specifiskā atbalsta mērķa "Attīstīt kompetenču pieejā balstītu vispārējās izglītības saturu" īstenošana.</t>
  </si>
  <si>
    <t>Apstiprināti MK noteikumi par 8.3.1.specifiskā atbalsta mērķa "Attīstīt kompetenču pieejā balstītu vispārējās izglītības saturu" ieviešanas nosacījumiem un uzsākta pasākuma īstenošana.</t>
  </si>
  <si>
    <t>095.</t>
  </si>
  <si>
    <t>95.1.</t>
  </si>
  <si>
    <t>Izveidosim skolu tīkla attīstības stratēģisko modeli, kas nodrošinās pirmo sešu klašu skolēniem kvalitatīvu izglītību pēc iespējas tuvāk skolēna dzīvesvietai, vienlaikus saglabājot Latvijas lauku skolas kā nozīmīgus vietējo kopienu centrus. Vidējās izglītības apguvi koncentrēsim skolās ar attīstītu pedagoģisko un materiāltehnisko bāzi.</t>
  </si>
  <si>
    <t>Nodrošināt atbalsta pasākumus (SAM 8.1.2. īstenošanas periodā) vispārējās izglītības iestāžu vides infrastruktūras uzlabošanai un modernizācijai, respektējot principu - sākumskolas izglītības pieejamība pēc iespējas tuvāk skolēna dzīvesvietai, kā arī ievērojot katra novada un plānošanas reģiona īpatnības un izglītības pakalpojuma attīstības stratēģijas.</t>
  </si>
  <si>
    <t xml:space="preserve">Uzlabota vispārējās izglītības iestāžu mācību vide reģionālas nozīmes attīstības centros un ārpus tiem. </t>
  </si>
  <si>
    <t>Pašvaldības</t>
  </si>
  <si>
    <t>096.</t>
  </si>
  <si>
    <t>96.1.</t>
  </si>
  <si>
    <t>Sekmēsim iekļaujošās izglītības principu īstenošanu, pārskatot vispārējās izglītības iestāžu darbību, orientējot to uz jauniešu ar īpašām vajadzībām un jauniešu ar augstu sociālo risku integrāciju, sekmējot toleranci sabiedrībā pret atstumtības riskam pakļautajiem jauniešiem.</t>
  </si>
  <si>
    <t>NVA nereģistrēto NEET jauniešu prasmju attīstīšana, ļaujot mācības pametušajām personām atsākt izglītības iegūšanu un mācības un veicinot NEET jauniešu iesaisti izglītībā, darba tirgū un nevalstisko organizāciju vai jauniešu centru darbībā.</t>
  </si>
  <si>
    <t>Izveidots atbalsta tīkls NEET jauniešu novēršanai un iesaistei izglītībā, darba tirgū un nevalstisko organizāciju vai jauniešu centru darbībā. Izglītots nepieciešamais personāls. Līdz 2017.gadam sniegts atbalsts  1841 NVA nereģistrētajiem NEET jauniešiem.</t>
  </si>
  <si>
    <t>JSPA</t>
  </si>
  <si>
    <t>96.2.</t>
  </si>
  <si>
    <t>ES struktūrfondu 2014.-2020. plānošanas perioda ietvaros uzsākta 8.3.2.specifiskā atbalsta mērķa "Palielināt atbalstu vispārējās izglītības iestādēm izglītojamo individuālo kompetenču attīstībai" 1.kārtas īstenošana.</t>
  </si>
  <si>
    <t>Apstiprināti MK noteikumi par 8.3.2.specifiskā atbalsta mērķa "Palielināt atbalstu vispārējās izglītības iestādēm izglītojamo individuālo kompetenču attīstībai" 1.kārtas īstenošana ieviešanas nosacījumiem un uzsākta 1.kārtas īstenošana.</t>
  </si>
  <si>
    <t>097.</t>
  </si>
  <si>
    <t>97.1.</t>
  </si>
  <si>
    <t>Pirmsskolas izglītības iestādēs un skolās īstenosim iekļaujošu izglītību, nodrošinot atbilstošu finansējumu un palielinot atbalsta personāla pieejamību.</t>
  </si>
  <si>
    <t>Nodrošināt asistenta pakalpojumus.</t>
  </si>
  <si>
    <t>Atbilstoši piešķirtajam finansējumam nodrošināts asistenta pakalpojums izglītojamajiem ar speciālām vajadzībām, kuri integrēti vispārējās izglītības iestādēs.</t>
  </si>
  <si>
    <t>97.2.</t>
  </si>
  <si>
    <t>Nodrošināt finansējumu pedagoga palīgam un atbalsta personālam valsts un pašvaldību vispārējās izglītības iestādēs.</t>
  </si>
  <si>
    <t>1. Nodrošināts otrais pedagogs vispārējās izglītības iestādēs tajās klasēs, kur skolēnu skaits ir 30 un vairāk.
2. Pēc jaunā pedagogu darba samaksas modeļa aprobācijas izvērtētas atbalsta personāla pieejamības vispārējās izglītības iestādēs nodrošināšanas iespējas, paredzot nodrošināt izglītības psihologa pieejamību pirmsskolas, vispārējās, speciālās un profesionālās izglītības iestādēs atbilstoši izglītojamo skaitam.</t>
  </si>
  <si>
    <t>1. 01.11.2018.
2. 31.12.2015.</t>
  </si>
  <si>
    <t>098.</t>
  </si>
  <si>
    <t>98.1.</t>
  </si>
  <si>
    <t>Izveidosim atbalsta tīklojumu, kuru veido pašvaldības, valsts institūcijas un sabiedriskās organizācijas un kurš sniedz sociālās atstumtības grupām (piemēram, sociāla riska ģimenēm un bāreņiem) praktisku iespēju karjeras plānošanā, psihosociālu palīdzību un palīdzību administratīvu jautājumu risināšanā.</t>
  </si>
  <si>
    <t>Pārtikas un pamata materiālās palīdzības sniegšana vistrūcīgākajām personām 2014.–2020.gada plānošanas periodā.</t>
  </si>
  <si>
    <t>Īstenoti informatīvi un neformāli izglītojoši pasākumi un nodrošināts individuālais un grupu darbs ar personu vai personu grupām
Katru gadu izsniegtas vismaz:
500 000 - pārtikas pakas;
150 000 - higiēnas un saimniecības pakas;
29 000 - skolas pakas.</t>
  </si>
  <si>
    <t>Partnerorganizācijas - nevalstiska organizācija, pašvaldība vai tās iestāde (vai šo organizāciju apvienība), kas nodrošina pārtikas un pamata materiālās palīdzības preču izdalīšanu un papildpasākumu īstenošanu.</t>
  </si>
  <si>
    <t>98.2.</t>
  </si>
  <si>
    <t>Izveidot atbalsta tīklojumu, kuru veido pašvaldības, valsts institūcijas un sabiedriskās organizācijas un kurš sniedz sociālās atstumtības grupām (piemēram, sociāla riska ģimenēm un bāreņiem) praktisku iespēju karjeras plānošanā, psihosociālu palīdzību un palīdzību administratīvu jautājumu risināšanā.</t>
  </si>
  <si>
    <t>Izveidots atbalsta tīklojums.</t>
  </si>
  <si>
    <t>LM, VARAM, IZM, VM</t>
  </si>
  <si>
    <t>98.3.</t>
  </si>
  <si>
    <t>Apkopot  nozaru ministriju sagatavotos ES fondu 2014.-2020.gada plānošanas perioda ieguldījumu kartējumus, izvērtējot ieguldījumu atbilstību teritoriju vajadzībām.</t>
  </si>
  <si>
    <t>FM, visas ministrijas</t>
  </si>
  <si>
    <t>099.</t>
  </si>
  <si>
    <t>99.1.</t>
  </si>
  <si>
    <t>Pilnveidojot veselībpratību, veselības veicināšanu un slimību profilaksi, mazināsim veselības nevienlīdzību un veselības riska faktoru negatīvo ietekmi, kas var būt par iemeslu ilgstošam vai priekšlaicīgam darbspēju zaudējumam un potenciāli zaudētiem mūža gadiem.</t>
  </si>
  <si>
    <t>Pilnveidot pārrobežu sadarbību veselības aizsardzībā, epidemioloģiskajā drošībā un agrīnajā brīdināšanas sistēmā.</t>
  </si>
  <si>
    <t xml:space="preserve">Veikti attiecīgi grozījumi normatīvajos aktos, lai nodrošinātu atbilstošu institucionālo bāzi pārrobežu sadarbības, epidemioloģiskās drošības un agrīnās brīdināšanas  funkciju veikšanai. </t>
  </si>
  <si>
    <t xml:space="preserve">31.12.2017. </t>
  </si>
  <si>
    <t>99.2.</t>
  </si>
  <si>
    <t>Izvērtēt iespēju  samazināt  no ikdienas uztura izslēdzamu pārtikas produktu lietošanu sabiedrībā ar augstu sāls, pievienotā cukura un tauku saturu, vienlaikus izvērtējot akcīzes nodokļa piemērošanu pārtikas produktiem ar augstu sāls, pievienotā cukura un tauku saturu,  pārtikas produktiem, kuriem pievienotas atsevišķas pārtikas piedevas (garšas pastiprinātājus), kā arī pārtikas produktiem,  kuri satur ģenētiski modificētus organismus, kā arī  izvērtējot iespēju  samazināt PVN  noteiktām pārtikas produktu grupām, tādējādi veicinot veselīga un pilnvērtīga uztura pieejamību.</t>
  </si>
  <si>
    <t>311, 304, 305</t>
  </si>
  <si>
    <t>FM, ZM</t>
  </si>
  <si>
    <t xml:space="preserve">05.11.2018. </t>
  </si>
  <si>
    <t>99.3.</t>
  </si>
  <si>
    <t>Īstenot Veselības veicināšanas pasākumus   prioritāro veselības jomu ietvaros.</t>
  </si>
  <si>
    <t>Pašvaldībās un izglītības iestādēs īstenoti 20 pasākumu cikli prioritārajās veselības jomās, galvenokārt sociālās atstumtības un nabadzības riskam pakļauto iedzīvotāju veselības saglabāšanai un uzlabošanai. Katru gadu  īstenoti 5 pasākumu cikli, kuru ietvaros notikušas kampaņas, informatīvi semināri, lekcijas un interaktīvi pasākumi.</t>
  </si>
  <si>
    <t>311, 306, 308, 309</t>
  </si>
  <si>
    <t xml:space="preserve">Pašvaldības </t>
  </si>
  <si>
    <t>05.11.2018.</t>
  </si>
  <si>
    <t>99.4.</t>
  </si>
  <si>
    <t xml:space="preserve">Lai samazinātu veselībai nelabvēlīgu pārtikas produktu izplatību sabiedrībā un veicinātu veselīgas izvēles pieejamību, izstrādāt un iesniegt MK noteikumus trans-taukskābju daudzuma ierobežojumu noteikšanai ievestajai un Latvijā ražotajai pārtikai, veikt grozījumus normatīvajos aktos, nosakot izglītības iestāžu kafejnīcās un ēdnīcās atļauto pārtikas produktu klāstu, tai skaitā nodrošinot, ka izglītojamo ēdināšanā izmanto no dabiskas izcelsmes izejvielām svaigi pagatavotus pārtikas produktus, vienlaikus izvērtējot iespēju ierobežot  neveselīgu pārtikas produktu pieejamību izglītības iestādēs, kas īsteno profesionālās ievirzes mākslas un mūzikas izglītības programmas. </t>
  </si>
  <si>
    <t>Iesniegti MK noteikumi trans-taukskābju daudzuma ierobežojumu noteikšanai pārtikas produktos, kā arī veikti grozījumi normatīvajos aktos, nodrošinot veselīgas pārtikas produktu pieejamību izglītības iestādēs.</t>
  </si>
  <si>
    <t>ZM, IZM</t>
  </si>
  <si>
    <t>99.5.</t>
  </si>
  <si>
    <t>Turpināt attīstīt Veselību veicinošo skolu tīklu un  Nacionālo veselīgo pašvaldību tīklu Latvijā,  tai skaitā izglītot pašvaldību atbildīgās personas veselības veicināšanas un sabiedrības veselības jautājumos (pastāvīgi īstenojama aktivitāte), tai skaitā veikt skolu iekštelpu vides izpēti un sagatavot rekomendācijas tās uzlabošanai.</t>
  </si>
  <si>
    <t>Īstenoti 4 izglītojošie pasākumi pašvaldību atbildīgajām personām  par veselības veicināšanu un sabiedrības veselību, katru gadu īstenojot vienas apmācības. 2018.gadā  30% no visām pašvaldībām ir iestājušās Nacionālā veselīgo pašvaldību tīklā, savukārt 85% pašvaldības ir deleģējušas kontaktpersonas veselības veicināšanas jautājumos un ne mazāk kā 45 no visām vispārizglītojošajām skolām ir iestājušās  Veselību veicinošo skolu tīklā, īstenots projekts "Skolu iekštelpu gaisa kvalitāte" 66 vispārizglītojošās skolās.</t>
  </si>
  <si>
    <t>99.6.</t>
  </si>
  <si>
    <t>Lai samazinātu HIV infekcijas, STI, B un C hepatīta izplatību, mazinot inficēšanās riskus sabiedrībā un veicinot  HIV infekcijas, STI, B un C hepatīta gadījumu savlaicīgu diagnostiku un ārstēšanu, izstrādāt HIV infekcijas, seksuālās transmisijas infekciju, B un C hepatīta izplatības ierobežošanas rīcības plānu 2015.-2017.gadam.</t>
  </si>
  <si>
    <t>Iesniegts MK HIV infekcijas, seksuālās transmisijas infekciju, B un C hepatīta izplatības ierobežošanas rīcības plāns 2015.-2017.gadam.</t>
  </si>
  <si>
    <t>312, 304, 305</t>
  </si>
  <si>
    <t>30.10.2015.</t>
  </si>
  <si>
    <t>100.</t>
  </si>
  <si>
    <t>100.1.</t>
  </si>
  <si>
    <t>Samazināsim veselībai kaitīgo produktu un ieradumu izplatību, izmantojot nodokļu instrumentus alkohola un tabakas patēriņa mazināšanai un ierobežojot atkarību izraisošo vielu pieejamību.</t>
  </si>
  <si>
    <t>Akcīzes nodokļa paaugstināšana alkoholiskajiem dzērieniem un tabakas izstrādājumiem.</t>
  </si>
  <si>
    <t>Izstrādāts un MK iesniegts likumprojekts "Grozījumi likumā "Par akcīzes nodokli", panākot regulāru alkohola un tabakas akcīzes nodokļa pieaugumu, kas ir virs inflācijas rādītājiem un iedzīvotāju ieņēmuma pieauguma.</t>
  </si>
  <si>
    <t>315, 304, 305, 308, 309</t>
  </si>
  <si>
    <t>VM, ZM, VID</t>
  </si>
  <si>
    <t>01.06.2016.</t>
  </si>
  <si>
    <t>100.2.</t>
  </si>
  <si>
    <t xml:space="preserve">Izvērtējot Alkoholisko dzērienu patēriņa mazināšanas un alkoholisma ierobežošanas rīcības plāna 2012.-2014.gadam sasniegtos rezultātus,  izstrādāt Alkoholisko dzērienu patēriņa mazināšanas un alkoholisma ierobežošanas rīcības plānu 2016.-2018. </t>
  </si>
  <si>
    <t xml:space="preserve">Iesniegts MK Alkoholisko dzērienu patēriņa mazināšanas un alkoholisma ierobežošanas rīcības plāns 2016.-2018. </t>
  </si>
  <si>
    <t>315, 304, 305, 308</t>
  </si>
  <si>
    <t>101.</t>
  </si>
  <si>
    <t>101.1.</t>
  </si>
  <si>
    <t>Ievērojot principu "veselība visās politikās", attīstīsim savstarpēji saskaņotus veselības aprūpes un kopienās balstītus sociālos pakalpojumus, jo īpaši personām ar invaliditāti un senioriem, kas ir pamats ilgstošākai un plašākai sabiedriskās aktivitātes un darbspēju saglabāšanai, aktīvām vecumdienām un nevienlīdzības mazināšanai.</t>
  </si>
  <si>
    <t xml:space="preserve">Izstrādāt veselības aprūpes tīklu vadlīnijas prioritārajās veselības aprūpes jomās veselības aprūpes pieejamības un kvalitātes uzlabošanai visos veselības aprūpes līmeņos, īpaši, sociālās atstumtības un nabadzības riskam pakļauto iedzīvotāju grupām. </t>
  </si>
  <si>
    <t xml:space="preserve">Izstrādātas prioritāro veselības jomu tīklu attīstības vadlīnijas (veikts pētījums, kura ietvaros tiks sniegti inovatīvi priekšlikumi veselības  sistēmas darbības uzlabošanai) un noteiktā secībā apstiprināti MK noteikumi par darbības programmas "Izaugsme un nodarbinātība" specifisko atbalsta mērķu sasniegšanu. </t>
  </si>
  <si>
    <t>313, 304, 305</t>
  </si>
  <si>
    <t>101.2.</t>
  </si>
  <si>
    <t xml:space="preserve">ES fondu 2014.-2020.gada plānošanas perioda ietvaros  nodrošināta darbības programmas "Izaugsme un nodarbinātība" specifisko atbalsta mērķu sasniegšana. </t>
  </si>
  <si>
    <t>101.3.</t>
  </si>
  <si>
    <t xml:space="preserve">Veidot ilgtspējīgu veselības sistēmu, nodrošinot stabilu un prognozējamu finansējumu veselība aprūpei, tai skaitā, izvērtējot jaukta veselības aprūpes finansēšanas modeļa ieviešanas iespējas. </t>
  </si>
  <si>
    <t>Publiskais finansējums veselības nozarei ik gadu procentuāli un absolūtos skaitļos pieaug attiecībā pret iepriekšējā gada finansējumu.</t>
  </si>
  <si>
    <t>FM, LM</t>
  </si>
  <si>
    <t>102.</t>
  </si>
  <si>
    <t>102.1.</t>
  </si>
  <si>
    <t>Pakāpeniski palielināsim valsts budžeta finansējumu veselības aprūpes vajadzībām, vienlaikus efektīvāk izmantojot veselības nozarei jau piešķirto finansējumu, lai mazinātu nevienlīdzību veselības pakalpojumu pieejamībā cilvēkiem ar zemiem ienākumiem, samazinātu pacientu tiešmaksājumus par veselības aprūpes pakalpojumiem un paplašinātu pierādījumos balstītu nepieciešamo zāļu un medicīnas ierīču kompensēšanu.</t>
  </si>
  <si>
    <t>102.2.</t>
  </si>
  <si>
    <t>Samazināt pacientu iemaksas un līdzmaksājumus, izvērtēt iespēju samazināt pacienta iemaksu kopsummas apmēru par kalendārā gadā saņemtajiem ambulatorajiem un stacionārajiem veselības aprūpes pakalpojumiem, kā arī Kompensējamo zāļu sarakstā esošajām diagnozēm paplašināt kompensāciju ar esošajām un jaunām zālēm un ierīcēm.</t>
  </si>
  <si>
    <t xml:space="preserve">1. Pacientu iemaksa par ārstēšanos slimnīcā samazināta no 13,52 EUR līdz 7 EUR;
2. Pacienti neveic līdzmaksājumu  par ķirurģiskajām manipulācijām;
3. Līdz 31.12.2017. zāļu iegādes kompensācijas sistēmas ietvaros  322 150 pacientiem  uzlabota pieejamība zālēm vai medicīnas ierīcēm.  </t>
  </si>
  <si>
    <t>304, 305</t>
  </si>
  <si>
    <t>102.3.</t>
  </si>
  <si>
    <t xml:space="preserve">Pārskatot veselības nozarei piešķirtā finansējuma izlietojuma efektivitāti, izvērtēt ekonomisko lietderību operatīvā medicīniskā transporta nomas ārpakalpojumam. </t>
  </si>
  <si>
    <t>Iesniegts MK rīkojuma projekts.</t>
  </si>
  <si>
    <t>28.02.2015.</t>
  </si>
  <si>
    <t>103.</t>
  </si>
  <si>
    <t>103.1.</t>
  </si>
  <si>
    <t>Paaugstināsim pacientu drošības, veselības aprūpes pakalpojumu kvalitātes un valsts budžeta līdzekļu izmērāmus efektivitātes ieguvumus, nostiprinot primāro veselības aprūpi, ieviešot veselības aprūpes kvalitātes vadības sistēmu un diagnožu radniecīgo grupu apmaksas modeli norēķinos, kā arī mērķtiecīgi vadot nepieciešamās reformas un attīstot sadarbību ar sociālo pakalpojumu sniedzējiem.</t>
  </si>
  <si>
    <t>Izstrādāt konceptuālo ziņojumu par vienotu kvalitātes nodrošināšanas sistēmu ārstniecības iestādēs veselības aprūpes pakalpojumu kvalitātes uzlabošanai, t.sk., nosakot veselības aprūpes sistēmas efektivitātes indikatorus.</t>
  </si>
  <si>
    <t xml:space="preserve">Iesniegts MK  konceptuālais ziņojums, lai izpildītu  priekšnosacījumus vienotas  kvalitātes nodrošināšanas sistēmas ārstniecības iestādēs izveidošanai, izmantojot ES fondu ieguldījumus. </t>
  </si>
  <si>
    <t>103.2.</t>
  </si>
  <si>
    <t>Uzsākt vienotas  kvalitātes nodrošināšanas sistēmas ieviešanu, prioritārajās (sirds un asinsvadu, onkoloģijas, perinatālā un neonatālā perioda un garīgās veselības) veselības aprūpes jomās (aktivitāte tiks īstenota līdz 31.12.2022.).</t>
  </si>
  <si>
    <t xml:space="preserve">Sasniedzot ES fondu 2014.-2020.gada plānošanas perioda darbības programmas "Izaugsme un nodarbinātība" specifisko atbalsta mērķi, ieviesta vienota kvalitātes nodrošināšanas sistēma veselības aprūpes jomā. </t>
  </si>
  <si>
    <t>103.3.</t>
  </si>
  <si>
    <t>Pilnveidot stacionārās veselības aprūpes pakalpojumu apmaksas sistēmu, lai nodrošinātu stacionārās veselības aprūpes sistēmas attīstību, pakāpeniski ieviešot DGR sistēmu.</t>
  </si>
  <si>
    <t>1.Iesniegti MK grozījumi MK 2013.gada 17.decembra noteikumos Nr.1529 "Veselības aprūpes organizēšanas un finansēšanas kārtība", nodrošinot iespēju slimnīcu darba apmaksā  pielietot DRG sistēmu.
2. DRG sistēmas pilnveidošana.</t>
  </si>
  <si>
    <t>30.12.2014.
30.12.2017.</t>
  </si>
  <si>
    <t>103.4.</t>
  </si>
  <si>
    <t>103.5.</t>
  </si>
  <si>
    <t xml:space="preserve">Izstrādāt farmācijas jomas attīstības plānu 2018. - 2020.gadam farmaceitiskās aprūpes pieejamības un kvalitātes uzlabošanai veselības aprūpes ietvaros, un ilgtspējīgas sistēmas izveidošanai. </t>
  </si>
  <si>
    <t>Iesniegts MK politikas plānošanas dokumenta projekts par farmācijas jomas attīstību.</t>
  </si>
  <si>
    <t>103.6.</t>
  </si>
  <si>
    <t xml:space="preserve">Lai veicinātu primārās veselības aprūpes attīstību, pilnveidot  ģimenes ārstu kvalitātes kritērijus, tai skaitā izvērtējot iespēju paaugstināt to noteiktās robežvērtības. </t>
  </si>
  <si>
    <t>Sadarbībā ar ģimenes ārstiem sagatavoti priekšlikumi kvalitātes kritēriju pilnveidošanai.</t>
  </si>
  <si>
    <t>312, 304, 307</t>
  </si>
  <si>
    <t>104.</t>
  </si>
  <si>
    <t>104.1.</t>
  </si>
  <si>
    <t>Ieviesīsim vienoto veselības nozares elektronisko informācijas sistēmu, efektivizējot veselības aprūpes plānošanu, koordinēšanu, datu aizsardzību un kontroli, kā arī nodrošinot pacientam atbilstoša pakalpojuma saņemšanu.</t>
  </si>
  <si>
    <t>Uzsākt vienotās veselības  nozares elektroniskās informācijas sistēmas darbību.</t>
  </si>
  <si>
    <t xml:space="preserve">Ārstniecības iestādēm un aptiekām nodrošināta iespēja ievadīt datus veselības nozares elektroniskajā informācijas sistēmā, nodrošināta iespēja elektroniski reģistrēties pie ģimenes ārsta, iespēja izmantot e-receptes pakalpojumus. </t>
  </si>
  <si>
    <t>104.2.</t>
  </si>
  <si>
    <t xml:space="preserve">Papildināt vienotās veselības  nozares elektroniskās informācijas sistēmas darbības  funkcionalitāti. </t>
  </si>
  <si>
    <t xml:space="preserve">Iedzīvotājiem nodrošināta pieejamība e-veselības portālam, nodrošinot iespēju pacientiem piekļūt visiem veselības informācijas sistēmā uzkrātajiem datiem, reģistrēties pie ģimenes ārsta, iesniegt pieteikumu Eiropas veselības apdrošināšanas kartes saņemšanai, kā arī nodrošināta   e-receptes un darba nespējas lapas pakalpojumu pieejamība:
- 2017.gadā no visiem interneta lietotājiem 5 % iedzīvotāju pieteikušies pie ārsta ārstniecības iestādes mājaslapā vai e-veselības portālā;
- 2017.gadā 60% e-receptes no kopējā recepšu skaita.  </t>
  </si>
  <si>
    <t>105.</t>
  </si>
  <si>
    <t>105.1.</t>
  </si>
  <si>
    <t>Nodrošināsim veselības aprūpes pakalpojumu labāku pieejamību reģionos, stiprinot reģionālo slimnīcu lomu.</t>
  </si>
  <si>
    <t>Izveidot medicīniskās rehabilitācijas programmu, nosakot reģionālajās un universitātes slimnīcās sniegtās rehabilitācijas pakalpojumu apjomu, kā arī, paredzot rehabilitācijas pakalpojumu integrāciju stacionāru un ambulatorajos pakalpojumos, tajā skaitā arī medicīnas aprūpē mājās.</t>
  </si>
  <si>
    <t>Iesniegts MK politikas plānošanas dokuments par medicīniskās rehabilitācijas attīstību.</t>
  </si>
  <si>
    <t>314, 304, 306</t>
  </si>
  <si>
    <t>105.2.</t>
  </si>
  <si>
    <t>Izstrādāt politikas plānošanas dokumentu par veselības aprūpes pakalpojumu sniedzēju attīstību.</t>
  </si>
  <si>
    <t>Iesniegts MK politikas plānošanas dokuments par veselības aprūpes pakalpojumu sniedzēju attīstību.</t>
  </si>
  <si>
    <t>106.</t>
  </si>
  <si>
    <t>106.1.</t>
  </si>
  <si>
    <t>Izveidosim ārstniecības un ārstniecības atbalsta personu mūžizglītības stratēģiju un uzsāksim tās mērķtiecīgu īstenošanu, vienlaikus risinot jautājumus, kas saistīti ar cilvēkresursu piesaisti veselības aprūpei ārpus Rīgas, lai veicinātu speciālistu palikšanu Latvijā.</t>
  </si>
  <si>
    <t>Nodrošināt tālākizglītības pieejamību ārstniecības personām, ārstniecības atbalsta personām un farmaceitiskās aprūpes speciālistiem, izmantojot ES fondu ieguldījumus. (aktivitāte tiks īstenota līdz 31.12.2022.)</t>
  </si>
  <si>
    <t>Tālākizglītības ietvaros veikti izglītojošie pasākumi ārstniecības personām, ārstniecības atbalsta personām un farmaceitiskās aprūpes speciālistiem sirds un asinsvadu, onkoloģijas, perinatālā un neonatālā perioda, kā arī garīgās veselības jomās.</t>
  </si>
  <si>
    <t>107.</t>
  </si>
  <si>
    <t>107.1.</t>
  </si>
  <si>
    <t>Stiprināsim starpinstitucionālo sadarbību, uzsverot sociālā darba nozīmību, pilnveidojot sociālo darbinieku atalgojuma un motivācijas sistēmu un skaidrāk iezīmējot sociālo pakalpojumu lomu iekļaujoša un līdzsvarota darba tirgus veidošanā</t>
  </si>
  <si>
    <t xml:space="preserve">Īstenot Profesionāla sociālā darba pamatnostādnēs 2014.-2020.gadam (MK 18.12.2013. rīk. Nr.652) paredzētos pasākumus 2015.-2018.gadā, t.sk.,:
izstrādāt sociālo dienestu vadības kvalitātes modeli:
vadības kvalitātes procesu aprakstu,
sociālā darba prakses sociālajā dienestā saturu,
starpinstitucionālās un starpprofesionālās sadarbības mehānismus sociālo gadījumu vadībai darbā ar riska situācijā esošām personām
(sociālais dienests - Nodarbinātības valsts aģentūra;
sociālais dienests - ārstniecības iestādes;
sociālais dienests - izglītības iestādes;
sociālais dienests - Valsts probācijas dienests, tiesībsargājošās iestādes;
sociālais dienests - bāriņtiesas),
sociālā darba prakses slodzes kritērijus un rezultatīvos rādītājus,
atalgojuma noteikšanas sistēmu, kas pielāgota izmantošanai dažādu (teritoriju un iedzīvotāju skaita ziņā) pašvaldību sociālajos dienestos un kas korelē ar sociālā darbinieka kvalifikāciju un slodzi,
un īstenot pilotprojektus modeļa aprobēšanai. 
</t>
  </si>
  <si>
    <t>80% sociālo dienestu ieviesti vadības kvalitātes principi.
80% sociālo dienestu izmanto izstrādātos sadarbības modeļus.
50% sociālo dienestu ieviesti slodzes kritēriji, un tiek piemēroti rezultatīvie rādītāji sociālā darba prakses novērtēšanai.
17% sociālo dienestu ieviesta atalgojuma noteikšanas sistēma
(rādītāji sasniedzami līdz 2020.gada beigām).</t>
  </si>
  <si>
    <t>249, 273/225, 238, 240, 265, 266, 267</t>
  </si>
  <si>
    <t>IeM, IZM, TM, VM, VARAM, FM</t>
  </si>
  <si>
    <t>107.2.</t>
  </si>
  <si>
    <t>Īstenot Sociālo pakalpojumu attīstības pamatnostādnēs 2014.-2020.gadam (MK 04.12.2013. rīk. Nr.589) paredzētos pasākumus 2015.-2018.gadā, t.sk.:
uzlabot tehnisko palīglīdzekļu pieejamību;
nodrošināt personām ar funkcionālajiem traucējumiem iespējas apgūt nepieciešamās prasmes un/vai konkurētspējīgu profesiju, izstrādājot un īstenojot jaunas profesionālās izglītības programmas, kas piemērotas personām ar smagu invaliditāti un garīga rakstura traucējumiem; izveidot profesionālo prasmju apguves un sertificēšanas sistēmu; veicināt personu ar funkcionāliem traucējumiem iekļaušanos darba tirgū.</t>
  </si>
  <si>
    <t>65% no tehniskos palīglīdzekļus pieprasījušajiem tos ir saņēmuši.
80% klientu profesionālās rehabilitācijas programmās ir personas ar zemu izglītības līmeni.
(rādītāji sasniedzami līdz 2020.gada beigām)</t>
  </si>
  <si>
    <t>249, 250/265, 266, 267</t>
  </si>
  <si>
    <t>IZM, FM</t>
  </si>
  <si>
    <t>108.</t>
  </si>
  <si>
    <t>108.1.</t>
  </si>
  <si>
    <t>Palielināsim neatkarīgas dzīves iespējas tām iedzīvotāju grupām, kuras sociālo aprūpi saņem institūcijās, sekmējot alternatīvu - sabiedrībā balstītu sociālo pakalpojumu un ģimeniskai videi pietuvinātu pakalpojumu attīstību</t>
  </si>
  <si>
    <t xml:space="preserve">Īstenot Sociālo pakalpojumu attīstības pamatnostādnēs 2014.-2020.gadam (MK 04.12.2013. rīk. Nr.589) paredzētos pasākumus 2015.-2018.gadā, t.sk.:
ilgstošās aprūpes institūciju skaita samazināšanai un bērnu, bērnu ar invaliditāti un pilngadīgu personu ar garīga rakstura traucējumiem nonākšanas institūcijās novēršanai – klientu individuālo vajadzību izvērtēšana un atbalsta plānu sagatavošana, deinstitucionalizācijas plānu izstrāde, informatīvi un izglītojoši pasākumi sabiedrības attieksmes maiņai, audžuģimeņu un aizbildņu skaita palielināšanai, ģimeniskai videi pietuvināta pakalpojuma izveide ārpusģimenes aprūpes iestādēs esošiem bērniem, valsts sociālās aprūpes centru klientu sagatavošana pārejai uz dzīvi sabiedrībā, sabiedrībā balstītu pakalpojumu izveide un nodrošināšana personu ar garīga rakstura traucējumiem neatkarīgai dzīvei sabiedrībā, sociālās rehabilitācijas pakalpojumi bērniem ar invaliditāti un viņu ģimenes locekļiem, individuālā budžeta modeļa izstrāde un ieviešana, speciālistu apmācība sabiedrībā balstītu pakalpojumu sniegšanai; atbalsta personu pakalpojuma izveide un ieviešana personām ar garīga rakstura traucējumiem.
</t>
  </si>
  <si>
    <t>2100 pieaugušām personām ar garīga rakstura traucējumiem un 1760 bērniem bērnu aprūpes iestādēs veikts individuālo vajadzību izvērtējums.
700 personu ar garīga rakstura traucējumiem uzsāk patstāvīgu dzīvi ārpus ilgstošās sociālās aprūpes un sociālās rehabilitācijas institūcijas.
Institucionālā aprūpē esošo bērnu skaits samazinās par 60%.
Slēgtas 3 valsts sociālās aprūpes centru filiāles.
(rādītāji sasniedzami līdz 2023.gadam)</t>
  </si>
  <si>
    <t>249, 250/261, 262, 265, 266, 267</t>
  </si>
  <si>
    <t>Plānošanas reģioni, pašvaldības</t>
  </si>
  <si>
    <t>108.2.</t>
  </si>
  <si>
    <t>109.</t>
  </si>
  <si>
    <t>109.1.</t>
  </si>
  <si>
    <t>Stiprināsim esošo ilgstošās sociālās aprūpes un sociālās rehabilitācijas institūciju pilngadīgām personām kapacitāti, paaugstinot sniegto pakalpojumu kvalitāti situācijās, kad nav iespējama deinstitucionalizācija</t>
  </si>
  <si>
    <t>Ieviest valsts sociālās aprūpes centros izmēģinājumprojekta "Priekšlikumi klientu grupēšanai un nepieciešamā pakalpojumu apjoma noteikšanai" ietvaros izstrādātās rekomendācijas.</t>
  </si>
  <si>
    <t xml:space="preserve">Atbilstoši Informatīvajā ziņojumā "Par izmēģinājumprojekta "Priekšlikumi klientu grupēšanai un nepieciešamā pakalpojumu apjoma noteikšanai" ieviešanas rezultātiem un priekšlikumiem turpmākai pakalpojumu sniegšanas organizēšanai valsts sociālās aprūpes centros" (MK 15.04.2014. prot. Nr.23 25.§) iekļautajam plānam. </t>
  </si>
  <si>
    <t>110.</t>
  </si>
  <si>
    <t>110.1.</t>
  </si>
  <si>
    <t>Lai nodrošinātu katram bērnam iespēju augt ģimenē vai ģimeniskā vidē, stiprināsim alternatīvo ģimeņu (audžuģimenes, aizbildņi) kustību, pilnveidojot ārpusģimenes aprūpes laikā bērnam sniegtos pakalpojumus, sekmēsim ģimenisku vidi bērnu ārpusinstitūcijas aprūpes iestādēs un jauniešu sagatavotību dzīvei pēc ārpusģimenes aprūpes. Uzturlīdzekļu apmēru audžuģimenēs un aizbildnībā esošajiem bērniem noteiksim samērīgu ar nepieciešamajiem izdevumiem. Nodrošināsim audžuvecākiem un aizbildņiem iemaksas no valsts budžeta pensiju apdrošināšanai</t>
  </si>
  <si>
    <t xml:space="preserve">Īstenot „Koncepciju par adopcijas un ārpusģimenes aprūpes sistēmu pilnveidošanu”, t.sk., :
1. ar 2017.gadu ieviest specializētās audžuģimenes, nosakot stingrākas prasības izglītībai, prasmēm un pieredzei, un organizējot šādu audžuģimeņu darbību vienotā organizācijā (termiņš likuma grozījumiem 01.04.2016., MK noteikumu grozījumiem 01.12.2016.);
2. palielināt psiholoģiskā atbalsta iespējas (valsts apmaksātas atbalsta grupas, psihologa konsultācijas) audžuģimenēm un aizbildņiem;
3. pārskatīt pabalstu apmēru aizbildnībā un audžuģimenē esošu bērnu uzturam - no 2016.gada aizbildņiem paaugstināt audžuģimenei paredzētajā minimālajā apmērā; no 2018.gada aizbildņiem un audžuģimenēm dubultā minimālo uzturlīdzekļu apmērā (termiņš 01.12.2015. un 01.12.2017.);
4. ar 2017.gadu no valsts pamatbudžeta veikt iemaksas specializēto audžuģimeņu sociālajai apdrošināšanai;
5. izvērtēt valsts un pašvaldību kompetenci ārpusģimenes aprūpes nodrošināšanai un sagatavot priekšlikumus iespējamiem risinājumiem turpmākai finansēšanas kārtībai bērnu ārpusģimenes aprūpes nodrošināšanai (termiņš 30.06.2017.);
6. izvērtēt esošo tiesisko regulējumu uzturlīdzekļu piedziņai no bērnu vecākiem par labu aizbildnim (termiņš 30.09.2016.).
</t>
  </si>
  <si>
    <t xml:space="preserve">1. MK iesniegti Grozījumi Bērnu tiesību aizsardzības likumā un grozījumi MK 19.12.2006. noteikumos Nr.1036 "Audžuģimenes noteikumi";
2. psiholoģisko atbalstu saņēmušo audžuģimeņu un aizbildņu skaits;
3. MK iesniegti grozījumi MK 22.12.2009. noteikumos Nr.1643 "Kārtība, kādā piešķir un izmaksā pabalstu aizbildnim par bērna uzturēšanu" un grozījumi MK 19.12.2006. noteikumos Nr.1036 "Audžuģimenes noteikumi";
4. specializētās audžuģimenes apdrošinātas sociālajiem riskiem;
5. MK iesniegts konceptuālais ziņojums;
6. izvērtēts esošais tiesiskais regulējums uzturlīdzekļu piedziņai no bērnu vecākiem par labu aizbildnim.
</t>
  </si>
  <si>
    <t>272/ 258, 261, 262</t>
  </si>
  <si>
    <t>5. VARAM
6. TM</t>
  </si>
  <si>
    <t>30.06.2017.</t>
  </si>
  <si>
    <t>110.2.</t>
  </si>
  <si>
    <t>Īstenot Sociālo pakalpojumu attīstības pamatnostādnēs 2014.-2020.gadam (MK 04.12.2013. rīk. Nr.589) paredzētos pasākumus 2015.-2018.gadā, t.sk.:
1. apmācīt speciālistus, kuri palīdzēs pašvaldībās klātienē uzrunāt un piesaistīt potenciālās audžuģimenes un aizbildņus, kā arī sniegs tiem nepieciešamo atbalstu; 
2. attīstīt pakalpojumu infrastruktūru bērnu aprūpei ģimeniskā vidē (no 2018.gada)</t>
  </si>
  <si>
    <t>1. Plānošanas reģionos darbojas speciālistu 11 komandas, kuras uzrunā un piesaista audžuģimenes un aizbildņus, sniedz nepieciešamo atbalstu audžuģimenēm un aizbildņiem;
2. sāktas aktivitātes "Jauniešu māju" un ģimeniskai videi pietuvinātu  ārpus institūcijas aprūpes pakalpojumu (līdz 8 bērniem grupā) sniedzēju izveidei ārpusģimenes aprūpē esošiem bērniem</t>
  </si>
  <si>
    <t>111.</t>
  </si>
  <si>
    <t>111.1.</t>
  </si>
  <si>
    <t>Nodrošināsim laicīgu un rezultatīvu psiholoģisko atbalstu ģimenēm krīžu situācijās un rehabilitāciju</t>
  </si>
  <si>
    <t>Sagatavot MK noteikumus, lai noteiktu kārtību, kādā sociālās rehabilitācijas pakalpojumus sniedz no vardarbības cietušām pilngadīgām personām un vardarbību veikušām personām.</t>
  </si>
  <si>
    <t>MK iesniegts noteikumu projekts.</t>
  </si>
  <si>
    <t>273/265, 266, 267</t>
  </si>
  <si>
    <t>01.12.2014.</t>
  </si>
  <si>
    <t>111.2.</t>
  </si>
  <si>
    <t>Pievienoties Eiropas Padomes Konvencijai par vardarbības pret sievietēm un vardarbības ģimenē novēršanu un apkarošanu (Stambulas konvencija).</t>
  </si>
  <si>
    <t>MK iesniegts konceptuāls ziņojums par Latvijas situācijas atbilstību Stambulas konvencijas prasībām.</t>
  </si>
  <si>
    <t>TM, IeM, VM, IZM</t>
  </si>
  <si>
    <t>111.3.</t>
  </si>
  <si>
    <t>MK iesniegts likumprojekts par konvencijas ratificēšanu.</t>
  </si>
  <si>
    <t>112.</t>
  </si>
  <si>
    <t>112.1.</t>
  </si>
  <si>
    <t xml:space="preserve">Nodrošināsim pensiju sistēmas stabilitāti un ilgtspējību, saglabājot sociālo iemaksu apjomu vismaz pašreizējā līmenī. 
</t>
  </si>
  <si>
    <t xml:space="preserve">Nodrošināta pensiju sistēmas stabilitāte un ilgtspējība. </t>
  </si>
  <si>
    <t>30.08.2018.</t>
  </si>
  <si>
    <t>113.</t>
  </si>
  <si>
    <t>113.1.</t>
  </si>
  <si>
    <t>Nodrošināsim pensiju indeksāciju, ņemot vērā lielāku daļu no vidējās apdrošināšanas iemaksu algas pieauguma</t>
  </si>
  <si>
    <t>Sagatavot grozījumus likumā „Par valsts pensijām”, lai pensiju indeksācijā piemērojamais indekss ietvertu 50% no vidējās apdrošināšanas iemaksu algas pieauguma.</t>
  </si>
  <si>
    <t>30.03.2015.</t>
  </si>
  <si>
    <t>114.</t>
  </si>
  <si>
    <t>114.1.</t>
  </si>
  <si>
    <t>Pārskatīsim uzkrātā pensijas kapitāla aktualizācijas kārtību, novēršot ietekmējošo rādītāju strauju izmaiņu/svārstību ietekmi uz pensijas apmēru</t>
  </si>
  <si>
    <t>Sagatavot grozījumus likumā "Par valsts pensijām", lai pilnveidotu pensijas kapitāla aktualizēšanas kārtību, ja pensijas kapitāla aktualizācijai aprēķinātais ikgadējais apdrošināšanas iemaksu algas indekss ir mazāks par skaitli „1”.</t>
  </si>
  <si>
    <t>Demogrāfija</t>
  </si>
  <si>
    <t>115.</t>
  </si>
  <si>
    <t>115.1.</t>
  </si>
  <si>
    <t>Veicināsim Latvijas tautas ataudzi, veidojot demogrāfijas ceļa karti, nodrošinot atbalstu un piemērotu vidi bērnu audzināšanai un izglītošanai, lai iedzīvotāji atgrieztos Latvijā.</t>
  </si>
  <si>
    <t>Sagatavot un īstenot rīcības plānu, lai 2015.-2017.gadā turpinātu īstenot Ģimenes valsts politikas pamatnostādnes  2011.-2017. gadam, iekļaujot plānā Valdības deklarācijas 84., 85., 90., 93., 97., 110., 111. 116. 117. 118. un  152. uzdevumus.</t>
  </si>
  <si>
    <t>1. MK iesniegts plāns.
2. Īstenošanas rezultāti - atbilstoši plāna pasākumiem.</t>
  </si>
  <si>
    <t>1. 01.05.2015.
2. 30.12.2017.</t>
  </si>
  <si>
    <t>116.</t>
  </si>
  <si>
    <t>116.1.</t>
  </si>
  <si>
    <t>Būtiski paplašināsim valsts atbalstu daudzbērnu ģimenēm (medicīnas pakalpojumus, ģimenes valsts pabalstus, atlaides u.c.), ieviešot īpašu «trešā bērna» politiku</t>
  </si>
  <si>
    <t>269/258, 265, 266, 267</t>
  </si>
  <si>
    <t>116.2.</t>
  </si>
  <si>
    <t>Sagatavot grozījumus Bērnu tiesību aizsardzības likumā, lai paplašinātu daudzbērnu ģimeņu loku, ietverot arī jauniešus no 19 līdz 23 gadu vecumam, kamēr viņi turpina vispārējās, profesionālās vai augstākās izglītības ieguvi.</t>
  </si>
  <si>
    <t>-/258</t>
  </si>
  <si>
    <t>13.05.2015.</t>
  </si>
  <si>
    <t>116.3.</t>
  </si>
  <si>
    <t>116.4.</t>
  </si>
  <si>
    <t xml:space="preserve">Demogrāfisko pasākumu īstenošana Latvijā – daudzbērnu ģimeņu kartes – Goda ģimenes kartes ieviešana. </t>
  </si>
  <si>
    <t>Gadā izsniegtas 10 000 kartes.</t>
  </si>
  <si>
    <t>269, 258</t>
  </si>
  <si>
    <t>117.</t>
  </si>
  <si>
    <t>117.1.</t>
  </si>
  <si>
    <t>Veidojot mājokļa atbalsta sistēmu ģimenēm, balstīsim to ne tikai uz īpašumtiesībām, bet nodrošināsim arī publiskā sektora īres dzīvokļu pieejamību, īpaši reģionos.</t>
  </si>
  <si>
    <t>117.2.</t>
  </si>
  <si>
    <t>Izvērtēt iespējas pilnveidot mājokļa atbalsta sistēmu ģimenēm.</t>
  </si>
  <si>
    <t>Iesniegti MK priekšlikumi par iespējām pilnveidot mājokļa atbalsta sistēmu ģimenēm.</t>
  </si>
  <si>
    <t>LM, VARAM</t>
  </si>
  <si>
    <t>118.</t>
  </si>
  <si>
    <t>118.1.</t>
  </si>
  <si>
    <t>Izveidosim īpašu atbalsta sistēmu pozitīvai demogrāfijai, dabīgajam pieaugumam un grūtniecības mākslīgās pārtraukšanas skaita mazināšanai.</t>
  </si>
  <si>
    <t xml:space="preserve">Nodrošināt skolas vecuma bērnu izglītošanu par seksuāli reproduktīvās veselības jautājumiem, tai skaitā, abortu profilaksi, kā arī informācijas sniegšanu grūtniecēm par dažādiem ar grūtniecību saistītiem aktuāliem jautājumiem  tīmekļa vietnē  www.grūtniecība.lv, tai skaitā, ievietot informāciju arī par iespēju saņemt dažāda veida medicīnisko un sociālo palīdzību. </t>
  </si>
  <si>
    <t>Īstenoti 4 pasākumu cikli skolās par seksuāli reproduktīvās veselības jautājumiem, kā arī tiek uzturēta tīmekļa vietne grutnieciba.lv.</t>
  </si>
  <si>
    <t>Kultūra</t>
  </si>
  <si>
    <t>119.</t>
  </si>
  <si>
    <t>119.1.</t>
  </si>
  <si>
    <t>Stiprināsim kultūras nozarē nodarbināto motivāciju un konkurētspēju Baltijas darba tirgū, tajā skaitā pabeidzot darbu pie likumprojekta par radošo profesiju un radošo profesionālo organizāciju statusu un darbības atbalstu.</t>
  </si>
  <si>
    <t>Pielīdzināt kultūras jomas speciālistu ar augstāko vai augstāko speciālo izglītību atalgojumu valsts pārvaldē strādājošo vidējam atalgojumam.</t>
  </si>
  <si>
    <t>Kultūras jomas speciālistu ar augstāko vai augstāko speciālo izglītību atalgojums ir līdzvērtīgs valsts pārvaldē strādājošo vidējam atalgojumam.</t>
  </si>
  <si>
    <t>119.2.</t>
  </si>
  <si>
    <t>Pabeigt likumprojektu par radošo profesiju un radošo profesionālo organizāciju statusu  un iesniegt to Saeimā.</t>
  </si>
  <si>
    <t xml:space="preserve">Izstrādāts likumprojekts par radošo profesiju un radošo profesionālo organizāciju statusu un darbības atbalstu, kas nodrošinās  labvēlīgu darbības vidi pašnodarbinātajām radošajām personām. </t>
  </si>
  <si>
    <t>01.07.2016</t>
  </si>
  <si>
    <t>119.3.</t>
  </si>
  <si>
    <t>Pilnveidot atbalsta pasākumus kultūras un mākslas izcilību novērtēšanai, t.sk. celt izcilības balvas prestižu.</t>
  </si>
  <si>
    <t>Izstrādāts izcilības novērtēšanas pasākumu kopums, motivējot kultūras jomā strādājošo izcilību.</t>
  </si>
  <si>
    <t>30.12.2016</t>
  </si>
  <si>
    <t>120.</t>
  </si>
  <si>
    <t>120.1.</t>
  </si>
  <si>
    <t>Atjaunosim Valsts kultūrkapitāla fonda finansēšanas modeli.</t>
  </si>
  <si>
    <t>Virzīt MK koncepciju par VKKF finansēšanas modeļiem.</t>
  </si>
  <si>
    <t>Atjaunots VKKF finansēšanas modelis, kas nodrošina VKKF neatkarību un stabilitāti radošā procesa nodrošināšanā un kultūras pieejamībā.</t>
  </si>
  <si>
    <t>VKKF</t>
  </si>
  <si>
    <t>120.2.</t>
  </si>
  <si>
    <t>Veikt grozījumus VKKF likumā.</t>
  </si>
  <si>
    <t>Veikti grozījumi VKKF likumā.</t>
  </si>
  <si>
    <t>120.3.</t>
  </si>
  <si>
    <t>Aktualizēt VKKF stratēģiju atbilstoši valsts kultūrpolitikas prioritātēm.</t>
  </si>
  <si>
    <t>Apstiprināta precizētā VKKF stratēģija atbilstoši valsts kultūrpolitikas prioritātēm.</t>
  </si>
  <si>
    <t>KM (VKKF)</t>
  </si>
  <si>
    <t>01.10.2015</t>
  </si>
  <si>
    <t>121.</t>
  </si>
  <si>
    <t>121.1.</t>
  </si>
  <si>
    <t>Īstenosim daudzveidīgu un visus Latvijas novadus aptverošu Latvijas Republikas proklamēšanas un Brīvības cīņu simtgades programmu (2017.–2020.), kas vērsta uz Latvijas sabiedrības saliedētību, valsts apziņas un valsts gribas stiprināšanu un Latvijas vēstures pastiprinātu pētniecību un skaidrošanu</t>
  </si>
  <si>
    <t>Nodrošināt Latvijas Republikas simtgades svētku programmas un pasākumu plāna izstrādi un īstenošanu.</t>
  </si>
  <si>
    <t>Izveidota simtgades organizatoriskā struktūra (Latvijas Republikas simtgades birojs, izveidota Rīcības komiteja, Jauniešu rīcības komiteja un Mākslinieciskā padome), izstrādāta programma  un pasākumu plāns un nodrošināta tā īstenošana.</t>
  </si>
  <si>
    <t>121.2.</t>
  </si>
  <si>
    <t>Īstenot simtgades programmu Latvijas kultūras mantojuma saglabāšanā un attīstīšanā.</t>
  </si>
  <si>
    <t>Latvijas mantojuma institūcijas izveidojušas simtgadei veltītus  pasākumus (t.sk. jaunas ekspozīcijas, izstādes, konferences, datu bāzes, publikācijas u.c.) un nodrošināta to pieejamība plašai sabiedrībai.</t>
  </si>
  <si>
    <t>Muzeji, arhīvi, bibliotēkas</t>
  </si>
  <si>
    <t>121.3.</t>
  </si>
  <si>
    <t>Atbalstīt svētkiem veltītu jaunrades darbu tapšanu visās kultūras nozarēs.</t>
  </si>
  <si>
    <t>Radīti jaundarbi visās mākslas un literatūras jomās, t.sk. programmas "Latvijas filmas Latvijas simtgadei" ietvaros uzņemtas 5 pilnmetrāžas spēlfilmas un dokumentālo filmu seriāls.</t>
  </si>
  <si>
    <t xml:space="preserve"> NKC, kultūras institūcijas, VKKF</t>
  </si>
  <si>
    <t>121.4.</t>
  </si>
  <si>
    <t xml:space="preserve">Atbalstīt Latvijas vēstures izpēti un popularizēšanu sabiedrībā, nodrošinot plašu pētnieku iesaisti,  t.sk. sagatavot Latvijas Nacionālās enciklopēdijas elektronisko izdevumu. </t>
  </si>
  <si>
    <t>1. Īstenota stipendiju programma vēstures pētniekiem Latvijas vēstures pētniecībai;
2. Sagatavots Latvijas Nacionālās enciklopēdijas elektroniskais izdevums;
3. Izdotas monogrāfijas, sarīkotas vēstures tematikai veltītas  zinātniskās konferences, t.sk.  ,,Valodas ceļš: runātais teksts un rakstītais teksts: nācijas dažādās vēsturiskās pieredzes: vācu, krievu, latviešu”.</t>
  </si>
  <si>
    <t>Augstskolas, zinātniskie institūti, LNB</t>
  </si>
  <si>
    <t>1. 01.10.2018 
2. 01.10.2018.
3. 01.10.2018</t>
  </si>
  <si>
    <t>121.5.</t>
  </si>
  <si>
    <t>Sadarbībā ar Igauniju un Lietuvu īstenot Baltijas valstu simtgadei veltītu starptautisku programmu, t.sk. Latvijas dalība Baltijas valstu kā galveno viesu statusā Londonas grāmatu tirgū 2018. gadā.</t>
  </si>
  <si>
    <t>1. Īstenota valsts simtgades starptautiskā programma.
2.Tulkoto grāmatu skaits Latvijas dalībai Baltijas valstu kā galveno viesu statusā Londonas grāmatu tirgū 2018. gadā.</t>
  </si>
  <si>
    <t>1. 01.10.2018.
2. 01.05.2018.</t>
  </si>
  <si>
    <t>122.</t>
  </si>
  <si>
    <t>122.1.</t>
  </si>
  <si>
    <t>Savlaicīgi sagatavosim XXVI Vispārējos latviešu Dziesmu un XVI Deju svētkus un nodrošināsim veiksmīgu to norisi, tajā skaitā sagatavojot Deju svētku norisei atbilstošu mūsdienīgu nacionālo stadionu. Sniegsim sistemātisku atbalstu Dziesmu un deju svētku tradīcijas saglabāšanai latviešu kopienās ārvalstīs.</t>
  </si>
  <si>
    <t>Veikt sagatavošanas darbus, savlaicīgi nodrošinot svētku mākslinieciskās koncepcijas, logo un svētku pasākumu plāna un koprepertuāra  izveidi, un  nodrošināt svētku veiksmīgu norisi.</t>
  </si>
  <si>
    <t xml:space="preserve">Veikti sagatavošanas darbi, t.sk. izveidota svētku mākslinieciskā koncepcija, logo, iesniegt MK pasākumu plānu un sagatavot koprepertuārs, un nodrošināta to veiksmīga norise. </t>
  </si>
  <si>
    <t>LNKC, IZM, VM, IeM</t>
  </si>
  <si>
    <t>122.2.</t>
  </si>
  <si>
    <t xml:space="preserve">Īstenot  svētku starplaika pasākumus, sekmējot tautas mākslas kolektīvu darbības nepārtrauktību un stiprinot to māksliniecisko kvalitāti t.sk. nodrošināt metodisko atbalstu kolektīviem. </t>
  </si>
  <si>
    <t xml:space="preserve">Īstenoti vismaz 20 svētku starplaika pasākumi. </t>
  </si>
  <si>
    <t>KM (LNKC)</t>
  </si>
  <si>
    <t>29.12.2017.</t>
  </si>
  <si>
    <t>122.3.</t>
  </si>
  <si>
    <t>Izveidot un īstenot atbalsta pasākumu plānu, sekmējot Latvijā dzīvojošo mazākumtautību un  latviešu kopienu ārvalstīs līdzdalību XXVI Vispārējos latviešu Dziesmu un XVI Deju svētkos.</t>
  </si>
  <si>
    <t xml:space="preserve"> Īstenoti vismaz 2 metodiskā atbalsta pasākumi gadā, periodā izdoti vismaz 3 metodiskie materiāli.</t>
  </si>
  <si>
    <t>LNKC, ĀM, IZM</t>
  </si>
  <si>
    <t>122.4.</t>
  </si>
  <si>
    <t>Pārskatīt ar XVI Vispārējos latviešu Dziesmu un XVI Deju svētku sagatavošanu un organizēšanu saistīto normatīvo regulējumu.</t>
  </si>
  <si>
    <t>Veikt grozījumus normatīvais regulējums, lai mazinātu administratīvos šķēršļus svētku sagatavošanā un organizēšanā, un veikti nepieciešamie grozījumi normatīvajos aktos.</t>
  </si>
  <si>
    <t>LNKC, TM,FM</t>
  </si>
  <si>
    <t>122.5.</t>
  </si>
  <si>
    <t>Piesaistot VAS "Valsts nekustamie īpašumi", veikt nepieciešamās darbības Daugavas stadiona (Rīgā) teritorijas revitalizācijas projekta "Kultūras un sporta kvartāla izveide" īstenošanai.</t>
  </si>
  <si>
    <t>Sekmīgi uzsākta Daugavas stadiona (Rīgā) teritorijas revitalizācijas projekta "Kultūras un sporta kvartāla izveide" īstenošana.</t>
  </si>
  <si>
    <t>01.07.2018. (starpposma izpildes termiņš)</t>
  </si>
  <si>
    <t>123.</t>
  </si>
  <si>
    <t>123.1.</t>
  </si>
  <si>
    <t>Veidosim Latvijas galvaspilsētu par Baltijas jūras reģiona kultūras metropoli, tajā skaitā īstenosim Latvijas Nacionālā mākslas muzeja, Latvijas Okupācijas muzeja, Jaunā Rīgas teātra un Rīgas pils muzeju renovāciju, laicīgi plānojot kvalitatīvu satura nodrošinājumu. Uzsāksim darbu pie Laikmetīgā mākslas muzeja un mūsdienīgas akustiskās koncertzāles izveides Rīgā.</t>
  </si>
  <si>
    <t xml:space="preserve">Veikt Rīgas pilsētas teritoriju izpēti un koordinēt  plānošanas dokumentu un tiesību aktu izstrādi, kas pamato ieguldījumus Rīgas revitalizējamo teritoriju kultūras infrastruktūrā   </t>
  </si>
  <si>
    <t>Sagatavots konceptuāls ziņojums par ES fondu 2014.-2020.gada perioda investīcijām Rīgas pilsētas revitalizējamo teritoriju kultūras infrastruktūrā un tehniski ekonomiskais pamatojums, izstrādāti kritēriji atbalsta piešķiršanai.</t>
  </si>
  <si>
    <t xml:space="preserve"> RD, IZM, FM, CFLA</t>
  </si>
  <si>
    <t>123.2.</t>
  </si>
  <si>
    <t>Pabeigt Latvijas Nacionālā mākslas muzeja ēkas renovāciju un izstāžu darbības nodrošināšanai.</t>
  </si>
  <si>
    <t>Pabeigta ēkas renovācija un uzsākta Latvijas Nacionālā mākslas muzeja ekspozīciju un izstāžu darbība.</t>
  </si>
  <si>
    <t>RD, 
LNMM</t>
  </si>
  <si>
    <t>123.3.</t>
  </si>
  <si>
    <t xml:space="preserve">Pabeigt Latvijas Okupācijas muzeja ēkas rekonstrukciju un piebūves "Nākotnes nams" būvniecību, kā arī Padomju okupācijas upuru piemiņas memoriāla izveidi. </t>
  </si>
  <si>
    <t>Pabeigta ēkas rekonstrukcija, izveidots memoriāls un uzsākta Latvijas Okupācijas muzeja ekspozīcijas darbība.</t>
  </si>
  <si>
    <t>VAS "VNĪ"</t>
  </si>
  <si>
    <t>KM, Latvijas Okupācijas muzeja biedrība</t>
  </si>
  <si>
    <t>01.07.2017</t>
  </si>
  <si>
    <t>123.4.</t>
  </si>
  <si>
    <t>Pabeigt Rīgas pils Konventa daļas renovāciju Latvijas Nacionālā vēstures muzeja ekspozīciju un izstāžu darbības nodrošināšanai</t>
  </si>
  <si>
    <t>Pabeigta Rīgas pils Konventa daļas renovācija un uzsākta Latvijas Nacionālā vēstures muzeja izstāžu darbība renovētajās telpās.</t>
  </si>
  <si>
    <t>VAS "VNĪ", KM</t>
  </si>
  <si>
    <t>VAS "VNĪ", Latvijas Nacionālais vēstures muzejs</t>
  </si>
  <si>
    <t>124.</t>
  </si>
  <si>
    <t>124.1.</t>
  </si>
  <si>
    <t>Definēsim nacionālo pasūtījumu kultūrizglītībā visos izglītības līmeņos, ņemot vērā Latvijas kultūras attīstības un darba tirgus vajadzības. Profesionālajā kultūrizglītībā izveidosim vismaz divus kompetenču centrus.</t>
  </si>
  <si>
    <t>Veikt pētījumu, lai noskaidrotu  Latvijas kultūras attīstības un darba tirgus vajadzības.</t>
  </si>
  <si>
    <t>Veikts pētījums, kura rezultāti tiek izmantoti nacionālā pasūtījuma izstrādei kultūrizglītībā.</t>
  </si>
  <si>
    <t>296, 285</t>
  </si>
  <si>
    <t>LNKC</t>
  </si>
  <si>
    <t>124.2.</t>
  </si>
  <si>
    <t>Izveidot Kultūrizglītības padomi, iesaistot sabiedrību un ekspertu nacionālā pasūtījuma kultūrizglītībā definēšanā.</t>
  </si>
  <si>
    <t>Izveidota  Kultūrizglītības padome.</t>
  </si>
  <si>
    <t>124.3.</t>
  </si>
  <si>
    <t>Izveidot kultūrizglītības kompetenču centrus Rīgā un reģionos, nodrošinot izcilības attīstību.</t>
  </si>
  <si>
    <t>Izveidoti vismaz 2 kompetenču centri.</t>
  </si>
  <si>
    <t>125.</t>
  </si>
  <si>
    <t>125.1.</t>
  </si>
  <si>
    <t>Definēsim minimālo bezmaksas kultūras pakalpojumu klāstu bērniem un jauniešiem katrā vecuma posmā, tajā skaitā atbalstot sociālās atstumtības riskam pakļauto bērnu un jauniešu kultūras patēriņu, un izveidosim "Kultūras skolas somas" projektu, uzsākot tā īstenošanu 2018. gadā. Paaugstināsim interešu izglītības un ārpusskolas nodarbību pieejamību skolēniem.</t>
  </si>
  <si>
    <t>Definēsim minimālo bezmaksas kultūras pakalpojumu klāstu bērniem un jauniešiem katrā vecuma posmā, un izveidosim "Kultūras skolas somas" projektu, uzsākot tā īstenošanu 2018. gadā.</t>
  </si>
  <si>
    <t>Noorganizētas diskusijas un izstrādāts konceptuāls ziņojums un iesniegts MK  "Kultūras skolas somas" projekta īstenošanas principu un modeļu,  nepieciešamā finansējuma apjoma noteikšanai, lai 2018. gadā varētu uzsākt projekta īstenošanu.</t>
  </si>
  <si>
    <t>125.2.</t>
  </si>
  <si>
    <t>„Kultūras skolas somas” programmas ietvaros izstrādāt muzejpedagoģiskas un kultūrizglītojošas programmas par laikmetīgo mākslu, deju, kino, mūziku, mantojumu, literatūru, dizainu, arhitektūra u.tml. un nodrošināt to pieejamību bērniem un jauniešiem visā Latvijas teritorijā.</t>
  </si>
  <si>
    <t>Izveidota "Kultūras skolas somas" programma un uzsākta tās īstenošana.</t>
  </si>
  <si>
    <t>125.3.</t>
  </si>
  <si>
    <t>Organizēt valsts nozīmes pasākumus  bērniem un jauniešiem kultūrizglītībā, vides interešu izglītībā, tehniskajā jaunradē un zinātniski pētnieciskajā darbībā.</t>
  </si>
  <si>
    <t>Vidēji gadā īstenoti 30 valsts nozīmes pasākumi.</t>
  </si>
  <si>
    <t>31.10.2018.</t>
  </si>
  <si>
    <t>126.</t>
  </si>
  <si>
    <t>126.1.</t>
  </si>
  <si>
    <t>Aktualizēsim un pilnveidosim valsts programmu "Mantojums 2018" kultūras infrastruktūras uzlabošanai, tajā skaitā mērķtiecīgi plānosim Eiropas Savienības fondu izlietojumu kultūras un dabas mantojuma saglabāšanai un iekļaušanai aktīvā ekonomiskā apritē, radot jaunas darbavietas un pakalpojumus sabiedrībai.</t>
  </si>
  <si>
    <t>Īstenot Muzeju krātuvju kompleksa Pulka ielā 8, Rīgā, būvniecības 1.kārtu un radīt priekšnoteikumus 2.kārtas būvniecībai.</t>
  </si>
  <si>
    <t>Uz Muzeju krātuvju kompleksu Pulka ielā 8, Rīgā pārvietoti Latvijas Nacionālā vēstures muzeja, Latvijas Nacionālā mākslas muzeja, Rakstniecības un mūzikas muzeja un Rīgas Kino muzeja krājumi.</t>
  </si>
  <si>
    <t>229, 432</t>
  </si>
  <si>
    <t>126.2.</t>
  </si>
  <si>
    <t>Īstenot Raiņa un Aspazijas muzeju un J. Akurātera muzeja rekonstrukciju.</t>
  </si>
  <si>
    <t>Īstenota muzeju rekonstrukcija un uzsākta ekspozīciju darbība Raiņa un Aspazijas muzejos Rīgā, Jūrmalā un Tadenavā un J. Akuratera muzejā.</t>
  </si>
  <si>
    <t>KM, Memoriālo muzeju apvienība</t>
  </si>
  <si>
    <t>01.05.2016</t>
  </si>
  <si>
    <t>126.3.</t>
  </si>
  <si>
    <t xml:space="preserve">Nodrošināt dokumentārā mantojuma saglabāšanu, uzlabojot arhīvu infrastruktūras stāvokli. </t>
  </si>
  <si>
    <t>Uzlabots arhīvu infrastruktūras stāvoklis, nodrošinot dokumentārā mantojuma  glabāšanas tehniskās prasības.</t>
  </si>
  <si>
    <t>LNA</t>
  </si>
  <si>
    <t>126.4.</t>
  </si>
  <si>
    <t>Veikt kultūras mantojuma objektu un to koncentrācijas teritoriju kartēšanu, sociālekonomisko rādītāju analīzi un sagatavot priekšlikumu vienotas radošo teritoriju attīstības koncepcijas izveidei.</t>
  </si>
  <si>
    <t>Izstrādāts identificēto teritoriju  kartējums un datu analīze, sagatavoti priekšlikumi radošo teritoriju attīstības koncepcijai.</t>
  </si>
  <si>
    <t>VARAM, EM, VKPAI</t>
  </si>
  <si>
    <t>127.</t>
  </si>
  <si>
    <t>127.1.</t>
  </si>
  <si>
    <t>Izveidosim Latvijas nemateriālā kultūras mantojuma reģistru. Attīstīsim kultūras mantojuma aizsardzības sistēmu, orientējoties uz sabiedrības līdzdalību pārvaldībā, starpdisciplināro sadarbību un dialoga veidošanu ar visām politikas jomām visos pārvaldības līmeņos</t>
  </si>
  <si>
    <t xml:space="preserve">Izstrādāt MK noteikumu "Nemateriālā kultūras mantojuma padomes nolikums" un "Kārtība, kādā nemateriālā kultūras mantojuma sarakstos piesaka, iekļauj un izslēdz nemateriālā kultūras mantojuma objektus vai elementus" projektus.
</t>
  </si>
  <si>
    <t xml:space="preserve">Sagatavoti un MK iesniegti tiesību aktu projekti, kas nodrošinās Latvijas nemateriālā kultūras mantojuma apzināšanu, saglabāšanu un aizsardzību. </t>
  </si>
  <si>
    <t>337, 437</t>
  </si>
  <si>
    <t>127.2.</t>
  </si>
  <si>
    <t>Uzsākt Latvijas nemateriālā kultūras mantojuma saraksta izveidi, t.sk. iekļaujot sarakstā pirmos objektus.</t>
  </si>
  <si>
    <t>Latvijas nemateriālā kultūras mantojuma sarakstā iekļauti vismaz divi objekti.</t>
  </si>
  <si>
    <t>LNKC,  pašvaldības</t>
  </si>
  <si>
    <t>127.3.</t>
  </si>
  <si>
    <t>Pārveidot Valsts kultūras pieminekļu aizsardzības inspekciju par Nacionālo kultūras mantojuma pārvaldi.</t>
  </si>
  <si>
    <t xml:space="preserve"> Kultūras mantojuma jomā veikta reorganizācija, kas  nodrošina valsts sniegto pakalpojumu kvalitātes uzlabojumu.</t>
  </si>
  <si>
    <t>VKPAI</t>
  </si>
  <si>
    <t>128.</t>
  </si>
  <si>
    <t>128.1.</t>
  </si>
  <si>
    <t>Izveidosim Latvijas mākslas augstskolu un kultūras institūciju zinātniskās pētniecības centru – Kultūras pētniecības institūtu.</t>
  </si>
  <si>
    <t>Izveidot Latvijas mākslas augstskolu un kultūras institūciju zinātniskās pētniecības centru – Kultūras pētniecības institūtu.</t>
  </si>
  <si>
    <t>Uz Latvijas kultūras un mākslas augstskolu bāzes izveidots  Kultūras pētniecības institūts.</t>
  </si>
  <si>
    <t>LKA. LMA. JVLMA, IZM, LNB</t>
  </si>
  <si>
    <t>129.</t>
  </si>
  <si>
    <t>129.1.</t>
  </si>
  <si>
    <t>Izveidosim digitālā kultūras mantojuma kompetences tīklu, nodrošināsim digitalizētā un digitāli dzimušā kultūras mantojuma ilglaicīgu saglabāšanu atmiņas institūcijās un tā plašu pieejamību sabiedrībai. Nodrošināsim digitālā satura un jaunu digitālo produktu veidošanu, kā arī attīstīsim e-pakalpojumus, paplašinot to pieejamību un izmantošanas iespējas ekonomiskajā darbībā.</t>
  </si>
  <si>
    <t>Veikt kultūras satura digitalizāciju, t.sk. paplašināt  digitāli dzimušā kultūras satura vākšanu un aktuālo kultūras norišu digitālu fiksāciju un uzsākt nemateriālā kultūras mantojuma un kultūras pieminekļu digitalizāciju.</t>
  </si>
  <si>
    <t xml:space="preserve"> Kultūras mantojuma satura digitalizācijas % pieaugums nodrošinot tā pieejamību ikvienam cilvēkam Latvijā un ārpus tās robežām, izmantojot LMKK un VAIS.</t>
  </si>
  <si>
    <t>LNB, LNA, KISC, kultūras institūcijas</t>
  </si>
  <si>
    <t>129.2.</t>
  </si>
  <si>
    <t xml:space="preserve">Attīstīt Latvijas Nacionālo Digitālo bibliotēku (LNDB) saturiski un funkcionāli, t.sk. nodrošināt plašāku piekļuvi digitalizētajiem materiāliem, stimulēt tā atkārtotu izmantošanu citās nozarēs un nodrošināt to ilglaicīgu saglabāšanu.  </t>
  </si>
  <si>
    <t>1. Izveidota centralizēta digitālā kultūras satura platforma;
2. Nodrošināta digitālo kolekciju centralizēta reģistrācija un piegāde Eiropas digitālajai bibliotēkai Europeana;
3. Izveidoti jauni kultūras e-pakalpojumi;
4. Nodrošināt reģiona bibliotēku iesaisti digitālā kultūras mantojuma saglabāšanā.</t>
  </si>
  <si>
    <t xml:space="preserve">1. 31.12.2017. 
2. 01.10.2018.
3. 01.10.2018.
4. 01.10.2018.
</t>
  </si>
  <si>
    <t>129.3.</t>
  </si>
  <si>
    <t>Turpināt attīstīt Vienoto bibliotēku tīklu, sagatavojot projektu pieteikumus  vienotās e-pakalpojumu sniegšanas tehniskās infrastruktūras uzlabošanai, izmantojot vienoto bibliotēku tīklu.</t>
  </si>
  <si>
    <t>Sagatavots projektu pieteikums  vienotās e-pakalpojumu sniegšanas tehniskās infrastruktūras uzlabošanai, izmantojot vienoto bibliotēku tīklu.</t>
  </si>
  <si>
    <t>KISC</t>
  </si>
  <si>
    <t>14.01.2016.</t>
  </si>
  <si>
    <t>129.4.</t>
  </si>
  <si>
    <t xml:space="preserve"> Attīstīt latviešu valodas mašīntulkošanas tehniskos rīkus.
</t>
  </si>
  <si>
    <t>Sagatavots un realizēts projekts latviešu valodas mašīntulkošanas rīku attīstībai.</t>
  </si>
  <si>
    <t>KISC, LNB</t>
  </si>
  <si>
    <t>129.5.</t>
  </si>
  <si>
    <t>Izmantot digitālo kultūras saturu saliedētas, uz zināšanām balstītas sociālās atmiņas veidošanai, izveidojot tematiskas digitālās kolekcijas, izstādes un informācijas produktus.</t>
  </si>
  <si>
    <t>Izveidotas digitālās kolekcijas saskaņā ar saturiskajām prioritātēm, t.sk. Latvijas valsts vēsturē nozīmīgo arhīva dokumentu datubāze, 12 arhīva dokumentu izstādes un publikācijas, Raiņa un Aspazijas jubilejai veltīta digitālā kolekcija, Latvijas 100gadei veltīti informācijas resursi u.c.</t>
  </si>
  <si>
    <t>130.</t>
  </si>
  <si>
    <t>130.1.</t>
  </si>
  <si>
    <t>Izstrādāsim profesionālās mākslas pieejamības finansēšanas modeli pašvaldībās, kuras atrodas ārpus Pierīgas reģiona.</t>
  </si>
  <si>
    <t>Konkursa kārtībā deleģēsim atsevišķus valsts pārvaldes uzdevumus profesionālās mākslas pieejamības nodrošināšanai reģionos pašvaldību, kuras definētas kā nacionālas nozīmes attīstības centri, dibinātajām organizācijām.</t>
  </si>
  <si>
    <t>Daudzveidīgas profesionālās mākslas - mūzikas, teātra, vizuālās mākslas pasākumu skaita % pieaugums Latvijas reģionos.</t>
  </si>
  <si>
    <t>Pašvaldību dibinātās organizācijas</t>
  </si>
  <si>
    <t>Nacionālā identitāte, saliedēta sabiedrība, reemigrācija un informatīvā telpa</t>
  </si>
  <si>
    <t>131.</t>
  </si>
  <si>
    <t>131.1.</t>
  </si>
  <si>
    <t>Aktivizēsim kultūras un izglītības procesu mijiedarbi nacionālo kultūras vērtību apziņas stiprināšanai, nācijas pašcieņas celšanai un saliedētībai uz kopīgu vērtību pamata, tajā skaitā ar radošiem paņēmieniem popularizēsim Latvijas kultūras kanonu sabiedrībā, it īpaši jauniešu vidū un ārvalstu latviešu kopienās.</t>
  </si>
  <si>
    <t>Īstenot lasīšanas veicināšanas programmu pasākumus "Bērnu un jauniešu žūrija", iekļaut tajos arī mazākumtautību un diasporas skolas.</t>
  </si>
  <si>
    <t>Katru gadu notikusi lasīšanas veicināšanas programma "Bērnu un jauniešu žūrija", kurā piedalījušās vismaz 12 mazākumtautību skolas  un 40 diasporas skolas.</t>
  </si>
  <si>
    <t>131.2.</t>
  </si>
  <si>
    <t xml:space="preserve">Īstenot pasākumus un aktivitātes Latvijas Kultūras kanona vērtību popularizēšanai; nodrošināt Latvijas Kultūras kanona vērtību digitalizāciju un pieejamību tīmeklī, kā arī kanona adaptēšanu izmantošanai populārākajās svešvalodās. </t>
  </si>
  <si>
    <t xml:space="preserve">1. Katru gadu īstenoti vismaz 3 projekti kultūras kanona popularizēšanai.
2. Atjaunota kultūras kanona mājas lapa, kas  īpaši vērsta uz jauniešu auditoriju , nodrošinot interaktīvu funkcionalitāti un atgriezenisko saikni.
</t>
  </si>
  <si>
    <t>LNB, LKA</t>
  </si>
  <si>
    <t>1. 01.10.2018.
2. 01.09.2017.</t>
  </si>
  <si>
    <t>131.3.</t>
  </si>
  <si>
    <t>Īstenot projektu "Katram savu tautas tērpu", sekmējot sabiedrības, t.sk. jauniešu un latviešu ārvalstīs zināšanu un prasmju pilnveidi par tautas tērpa darināšanu un valkāšanu, stiprinot piederības sajūtu Latvijai, tās vēsturei un kultūras tradīcijām.</t>
  </si>
  <si>
    <t>Projekta ietvaros izveidota digitālā platforma latviešu un vairākās svešvalodās; gadā īstenoti vismaz 2 metodiskā atbalsta pasākumi; pavisam izdoti vismaz divi metodiskie materiāli.</t>
  </si>
  <si>
    <t>LNKC, pašvaldības</t>
  </si>
  <si>
    <t>131.4.</t>
  </si>
  <si>
    <t>Organizēt pasākumu kopumu identitātes stiprināšanai,  pilsoniskās līdzdalības un sabiedrības integrācijas veicināšanai (t.sk. sekmējot sociālo un kultūras institūciju un reģionālo sadarbību).</t>
  </si>
  <si>
    <t>Katru gadu īstenoti vidēji 5 dažādi pasākumi, t.sk. sekmēta pilsoniskā līdzdalība un integrācija, organizējot kultūras vēstnieku sagatavošanas seminārus.</t>
  </si>
  <si>
    <t>131.5.</t>
  </si>
  <si>
    <t>Ārpusskolu programma - programmas ietvaros paredzēts atbalstīt ārpusskolas pasākumus, kas vērsti uz dažādu tautību skolēnu sadarbību un kopīgu darbošanos.</t>
  </si>
  <si>
    <t>Katru gadu īstenoti projekti – 15;
Aktivitātēs iesaistīto bērnu skaits - 300-480.</t>
  </si>
  <si>
    <t>339, 327, 329</t>
  </si>
  <si>
    <t>131.6.</t>
  </si>
  <si>
    <t>Apmaiņas programma latviešu un mazākumtautību bērniem
Programmas ietvaros tiks atbalstītas apmaiņas programmas, kuru laikā latviešu ģimeņu bērni dzīvos mazākumtautību ģimenēs, un mazākumtautību ģimeņu bērni dzīvos latviešu ģimenēs.</t>
  </si>
  <si>
    <t xml:space="preserve">Katru gadu īstenoti projekti – 10;
Aktivitātēs iesaistīto bērnu skaits – 200;
Aktivitātēs iesaistīto ģimenes locekļu skaits - 600.
</t>
  </si>
  <si>
    <t>131.7.</t>
  </si>
  <si>
    <t>Atbalsts jaunatnes organizāciju darbībai un līdzdalības nodrošināšanai valsts un starptautiskajā jaunatnes politikā.</t>
  </si>
  <si>
    <t>Organizēts atklāto projektu konkurss un atbalstīti vismaz 10 projekti, kas nodrošina pasākumus ar mērķi veicināt jauniešu iniciatīvas, aktīva dzīvesveida popularizēšanu un līdzdalību lēmumu pieņemšanā un sabiedriskajā dzīvē, kā arī sniedz atbalstu jaunatnes organizāciju darbībai un līdzdalībai valsts jaunatnes politikas īstenošanā un starptautiskajā sadarbībā.</t>
  </si>
  <si>
    <t>132.</t>
  </si>
  <si>
    <t>132.1.</t>
  </si>
  <si>
    <t>Atbalstīsim Latvijas reģionu kultūras un valodas savdabības uzturēšanu kā kopīgās nacionālās identitātes nozīmīgu daļu.</t>
  </si>
  <si>
    <t xml:space="preserve">Īstenot ikgadējo projektu "Satiec savu meistaru", sekmējot reģionu kultūras savdabību saglabāšanu un kopienu līdzdalību lokālo nemateriālā kultūras mantojuma izpausmju tālāknodošanā. </t>
  </si>
  <si>
    <t>Katru gadu projekta ietvaros aktivitātes īstenotas vismaz 60 pašvaldībās, piedaloties vismaz 60 nemateriālā kultūras mantojuma meistariem vai to grupām, iesaistot vismaz 2000 apmeklētājus.</t>
  </si>
  <si>
    <t>30.04.2018.</t>
  </si>
  <si>
    <t>132.2.</t>
  </si>
  <si>
    <t>Atbalsts lībiešu valodas (Latvijas pirmiedzīvotāju (autohtonu) valodas) saglabāšanai, aizsardzībai un attīstībai.</t>
  </si>
  <si>
    <t>"Vasaras universitāte" lībiešu valodas apguvei (sadarbībā ar Tartu Universitāti, Starptautisko Lībiešu draugu biedrību, Getingenas Universitāti, Oulu Universitāti, Viļņas Universitāti, Helsinku Universitāti). Izglītoti vismaz 30 studenti.</t>
  </si>
  <si>
    <t>LVA</t>
  </si>
  <si>
    <t>133.</t>
  </si>
  <si>
    <t>133.1.</t>
  </si>
  <si>
    <t>Paplašināsim mazākumtautību iespējas aktīvi piedalīties Latvijas kultūras un sabiedriskās dzīves procesos, tajā skaitā atbalstot mazākumtautību nevalstiskās organizācijas.</t>
  </si>
  <si>
    <t>Organizēt mazākumtautību atbalsta pasākumus mazākumtautību (t.sk. romu) kultūru savpatnības saglabāšanai un pilsoniskās līdzdalības veicināšanai.</t>
  </si>
  <si>
    <t>1. Katru gadu īstenoti pasākumi (piemēram, forumi, konferences, semināri, festivāli, nometnes).
2. Izveidota un uzturēta mazākumtautību mājaslapa.</t>
  </si>
  <si>
    <t xml:space="preserve"> SIF</t>
  </si>
  <si>
    <t>1. 01.10.2018.
2. 31.12.2016.</t>
  </si>
  <si>
    <t>133.2.</t>
  </si>
  <si>
    <t>1. Atbalstīt mazākumtautību (t.sk. romu) NVO darbību.
2. Regulāri izvērtēt situāciju mazākumtautību līdzdalības jomā.</t>
  </si>
  <si>
    <t>1. Ik gadu atbalstīti mazākumtautību NVO projekti katrā plānošanas reģionā.
2. Veikts pētījums par mazākumtautību līdzdalības iespējām.</t>
  </si>
  <si>
    <t>1. 01.10.2018.
2. 30.12.2015.</t>
  </si>
  <si>
    <t>133.3.</t>
  </si>
  <si>
    <t>Paplašināsim mazākumtautību iespējas aktīvi piedalīties Latvijas kultūras un
sabiedriskās dzīves procesos, tajā skaitā atbalstot mazākumtautību nevalstiskās
organizācijas.</t>
  </si>
  <si>
    <t>Atbalsta programma mazākumtautību NVO kapacitātes un projektspējas veicināšanai.</t>
  </si>
  <si>
    <t xml:space="preserve">Katru gadu īstenots projekts, kurā tiek  iesaistītas mazākumtautību NVO no visiem Latvijas reģioniem.
</t>
  </si>
  <si>
    <t>134.</t>
  </si>
  <si>
    <t>134.1.</t>
  </si>
  <si>
    <t>Turpināsim stiprināt valsts valodas lomu, īpaši plašsaziņas līdzekļos un darba tirgū.</t>
  </si>
  <si>
    <t>Īstenot pasākumus objektīvas un saprotamas informācijas pieejamībai plašsaziņas līdzekļos, tai skaitā nodrošinot pārraižu subtitrēšanu.</t>
  </si>
  <si>
    <t>Nodrošināta pārraižu subtitrēšana.</t>
  </si>
  <si>
    <t>NEPLP</t>
  </si>
  <si>
    <t>134.2.</t>
  </si>
  <si>
    <t>Latviešu valodas apguve pieaugušajiem.</t>
  </si>
  <si>
    <t>Katru gadu īstenoti projekti – 14.</t>
  </si>
  <si>
    <t>340, 335</t>
  </si>
  <si>
    <t>134.3.</t>
  </si>
  <si>
    <t>Latviešu valodas apguve reemigrantiem un viņu ģimenes locekļiem.</t>
  </si>
  <si>
    <t>Periodā īstenoti projekti – 4.</t>
  </si>
  <si>
    <t>341, 332</t>
  </si>
  <si>
    <t>134.4.</t>
  </si>
  <si>
    <t>Izveidot valsts valodas inspektoru sabiedrisko (brīvprātīgo) palīgu institūtu, izstrādājot kritērijus palīgu atlasei, detalizētus pienākumu aprakstus, koordinēšanas institūta darbības principus.</t>
  </si>
  <si>
    <t>Izstrādāts metodiskais materiāls.</t>
  </si>
  <si>
    <t>134.5.</t>
  </si>
  <si>
    <t>Izstrādāt grozījumus Latvijas Administratīvo pārkāpumu kodeksā, lai efektīvi nodrošinātu Valsts valodas likuma normu piemērošanu saistībā ar publiskās informācijas sniegšanu sabiedrībai pieejamās vietās, kā arī lai novērstu iespējas juridiskajām personām izvairīties no atbildības par pieļautajiem administratīvajiem pārkāpumiem valsts valodas lietošanas jomā.</t>
  </si>
  <si>
    <t>Apstiprināšanai MK iesniegti grozījumi Latvijas Administratīvo pārkāpumu kodeksā.</t>
  </si>
  <si>
    <t>134.6.</t>
  </si>
  <si>
    <t>Izstrādāt akcijas „Latviešu valodai draudzīga vide” nolikumu, paredzot iespējas paplašināt iesaistīto uzņēmumu loku un dažādojot sadarbību ar nozares biedrībām.</t>
  </si>
  <si>
    <t>Apstiprināšanai MK iesniegt nolikuma projektu.</t>
  </si>
  <si>
    <t>01.04.2015.</t>
  </si>
  <si>
    <t>134.7.</t>
  </si>
  <si>
    <t>Sagatavot MK informāciju par   Valsts valodas politikas pamatnostādnēs 2015.–2020. gadam  noteikto uzdevumu izpildes gaitu un rezultātiem.</t>
  </si>
  <si>
    <t>Sagatavots informatīvais ziņojums par Valsts valodas politikas pamatnostādņu 2015.–2020. gadam īstenošanas vidusposma novērtējumu.</t>
  </si>
  <si>
    <t>335, 340, 341, 343</t>
  </si>
  <si>
    <t>AM, ĀM, IeM,  KM, LM, TM</t>
  </si>
  <si>
    <t>134.8.</t>
  </si>
  <si>
    <t>Latvijas valodas situācijas dinamikas un attīstības tendenču analīze.</t>
  </si>
  <si>
    <t>Valodas situācijas (2011-2015) monitoringa izstrāde.</t>
  </si>
  <si>
    <t>134.9.</t>
  </si>
  <si>
    <t>Nodrošināt valsts valodas prasmes pārbaudi profesionālo un amata pienākumu veikšanai apt.3000 personām gadā.</t>
  </si>
  <si>
    <t>Nodrošināta valsts valodas prasmes pārbaude 3000 personām gadā profesionālo un amata pienākumu veikšanai, pastāvīgās uzturēšanās atļaujas saņemšanai un Eiropas Savienības pastāvīgā iedzīvotāja statusa iegūšanai.</t>
  </si>
  <si>
    <t>335, 340, 343</t>
  </si>
  <si>
    <t>134.10.</t>
  </si>
  <si>
    <t>Lai popularizētu pareizas, bagātas un mūsdienīgas latviešu valodas lietojumu gan iespiestajos, gan elektroniskajos plašsaziņas līdzekļos un lai rosinātu plašāku diskusiju par valodas kvalitātes jautājumiem, sadarbībā ar Nacionālo elektronisko plašsaziņas līdzekļu padomi, Izglītības un zinātnes ministriju, Kultūras ministriju un nozares biedrībām izstrādāt akcijas „Latviešu valodas kvalitāte plašsaziņas līdzekļos” nolikumu.</t>
  </si>
  <si>
    <t xml:space="preserve">Apstiprināšanai MK iesniegt nolikuma projektu.
</t>
  </si>
  <si>
    <t>135.</t>
  </si>
  <si>
    <t>135.1.</t>
  </si>
  <si>
    <t>Izstrādāsim plašsaziņas līdzekļu politiku. Veicināsim Latvijas elektronisko plašsaziņas līdzekļu un drukātās preses attīstību, radot labvēlīgus apstākļus to pastāvēšanai un konkurētspējai. Sekmēsim sabalansētas plašsaziņas līdzekļu telpas attīstību, ko veido gan sabiedriskie, gan komerciālie (tajā skaitā reģionālie) plašsaziņas līdzekļi. Īstenosim Latvijas plašsaziņas līdzekļu atbalsta pasākumus. Veicināsim Satversmes preambulā nostiprināto pamatvērtību atspoguļojumu nacionālajā informatīvajā telpā. Ierobežosim Latvijas valstiskumam naidīgu retranslēto programmu izplatību Latvijas informācijas telpā.</t>
  </si>
  <si>
    <t>Izstrādāt  plašsaziņas līdzekļu politikas pamatnostādnes.</t>
  </si>
  <si>
    <t>Iesniegtas MK plašsaziņas līdzekļu politikas attīstības pamatnostādnes.</t>
  </si>
  <si>
    <t>NEPLP, TM</t>
  </si>
  <si>
    <t>135.2.</t>
  </si>
  <si>
    <t>Izvērtēt Elektronisko plašsaziņas līdzekļu likuma atbilstību ES Audiovizuālo mediju pakalpojumu direktīvas mērķu sasniegšanai, t.sk. Latvijā reģistrētajos kanālos izrādīto Eiropas darbu īpatsvara nodrošināšanai.</t>
  </si>
  <si>
    <t>Izstrādāti ieteikumi normatīvo aktu pilnveidei elektronisko plašsaziņas līdzekļu jomā.</t>
  </si>
  <si>
    <t>135.3.</t>
  </si>
  <si>
    <t>Nodrošināt kvalitatīvu un daudzveidīgu elektronisko plašsaziņas līdzekļu saturu Latvijas mazākumtautībām.</t>
  </si>
  <si>
    <t xml:space="preserve"> Nacionālajos plašsaziņas līdzekļos nodrošināts Latvijas krievvalodīgo auditorijai radīts saturs. </t>
  </si>
  <si>
    <t>135.4.</t>
  </si>
  <si>
    <t>Pilnveidot Nacionālās elektronisko plašsaziņas līdzekļu padomes monitoringa kapacitāti un kvalitāti, t.sk. Eiropas darbu monitorēšanai elektroniskajos plašsaziņas līdzekļos.</t>
  </si>
  <si>
    <t>1. Celta NEPLP Monitoringa centra kapacitāte, izveidojot un nodrošinot divas amata vietas - mediju ekspertam un juristam.
2. Izstrādāta un ieviesta Eiropas audiovizuālo darbu kvotas izpildes monitoringa metodika.</t>
  </si>
  <si>
    <t xml:space="preserve">1. 01.07.2016.
2. 31.12.2015. </t>
  </si>
  <si>
    <t>136.</t>
  </si>
  <si>
    <t>136.1.</t>
  </si>
  <si>
    <t>Sekmēsim pilsoniskas sabiedrības attīstību, pilnveidojot iedzīvotāju pilsoniskās līdzdalības prasmes un iespējas iesaistīties sabiedrībai kopīgu jautājumu risināšanā. Sagatavosim Nevalstisko organizāciju fonda koncepciju.</t>
  </si>
  <si>
    <t>Izstrādāts konceptuāls ziņojums par Nevalstisko organizāciju fondu.</t>
  </si>
  <si>
    <t>Iesniegts MK konceptuāls ziņojums pat  Nevalstisko organizāciju fonda darbību un finansēšanu.</t>
  </si>
  <si>
    <t>338, 339</t>
  </si>
  <si>
    <t>FM, VK</t>
  </si>
  <si>
    <t>136.2.</t>
  </si>
  <si>
    <t>Īstenot sabiedrības attīstību veicinošus pilsoniskās līdzdalības pasākumus (t.sk. NVO atbalsta programmu reģionos).</t>
  </si>
  <si>
    <t>1. Ik gadu atbalstīti vidēji 10 pilsonisko līdzdalību veicinoši NVO projekti katrā plānošanas reģionā.
2. Īstenoti pilsonisko līdzdalību veicinoši izglītojoši pasākumi NVO. 
3. Īstenota NVO atbalsta programma "NVO fonds".</t>
  </si>
  <si>
    <t>VK, SIF</t>
  </si>
  <si>
    <t>1. 01.10.2018.
2. 01.10.2018.
3. 01.10.2018.</t>
  </si>
  <si>
    <t>136.3.</t>
  </si>
  <si>
    <t>Izstrādāt jaunas pilsoniskās līdzdalības un sabiedrības integrācijas pamatnostādnes nākamajam periodam (2019.-2026.gadam).</t>
  </si>
  <si>
    <t>Iesniegtas MK pamatnostādnes nozares politikas attīstībai.</t>
  </si>
  <si>
    <t>VK, FM</t>
  </si>
  <si>
    <t>01.03.2018.</t>
  </si>
  <si>
    <t>136.4.</t>
  </si>
  <si>
    <t xml:space="preserve">Latvijas NVO fonda ieviešana atbilstoši MK apstiprinātajam ieviešanas modelim.
</t>
  </si>
  <si>
    <t>Saskaņā ar MK apstiprināto konceptuālo ziņojumu.</t>
  </si>
  <si>
    <t>FM, KM</t>
  </si>
  <si>
    <t>136.5.</t>
  </si>
  <si>
    <t xml:space="preserve">NVO līdzfinansējuma programma.
</t>
  </si>
  <si>
    <t>Atbalstīti vismaz 10 projekti katru gadu.</t>
  </si>
  <si>
    <t>136.6.</t>
  </si>
  <si>
    <t>Izstrādāt un izveidot sabiedrību iesaistošu, izglītojošu un saliedējošu modeli valsts stratēģiskās komunikācijas nodrošināšanai.</t>
  </si>
  <si>
    <t>Izstrādāts informatīvais ziņojums par valdības un valsts pārvaldes komunikācijas efektivitāti un priekšlikumiem tās pilnveidošanā, veicinot stratēģisku pieeju.</t>
  </si>
  <si>
    <t>338, 323</t>
  </si>
  <si>
    <t xml:space="preserve">Visas ministrijas </t>
  </si>
  <si>
    <t>136.7.</t>
  </si>
  <si>
    <t>Apzināt pilsonisko vērtību ietveršanu mācību un audzināšanas procesā vispārējā izglītībā un profesionālā izglītībā.</t>
  </si>
  <si>
    <t>Sagatavots prakses izpētes ziņojums un informētas atbildīgās institūcijas.</t>
  </si>
  <si>
    <t>32, 278</t>
  </si>
  <si>
    <t>136.8.</t>
  </si>
  <si>
    <t>Apzināt nacionālās identitātes un sabiedrības saliedētības situāciju pamatziglītības un vidējās izglītības iestādēs.</t>
  </si>
  <si>
    <t>32, 341, 342</t>
  </si>
  <si>
    <t>136.9.</t>
  </si>
  <si>
    <t>Apzināt 5-6 gadīgos bērnus, kuri netiek reģistrēti izglītības iestādēs un sagatavoti pamatizglītības ieguvei, noskaidrot iemeslus un optimālo rīcību šāda faktora novēršanai.</t>
  </si>
  <si>
    <t>Nodrošināta prakses izpēte, lai noskaidrotu nereģistrēšanās izglītības iestādē iemeslus un aktivizēt sadarbību ar pašvaldībām un atbildīgajām institūcijām šo iemeslu novēršanai.</t>
  </si>
  <si>
    <t>30, 276, 278</t>
  </si>
  <si>
    <t>137.</t>
  </si>
  <si>
    <t>137.1.</t>
  </si>
  <si>
    <t xml:space="preserve">Lai stiprinātu piederības izjūtu Latvijai un latviskajai kultūrtelpai, atbalstīsim pasākumus ārvalstīs dzīvojošo tautiešu politiskai un pilsoniskai līdzdalībai un iesaistei Latvijas ekonomiskajā un kultūras dzīvē, izglītībā un zinātnē. Sekmēsim ārvalstīs dzīvojošo tautiešu atgriešanos dzimtenē. Atbalstīsim latviešu kopienu organizāciju darbību ārvalstīs. </t>
  </si>
  <si>
    <t>Sagatavot informatīvo ziņojumu par Reemigrācijas atbalsta pasākumu plānā 2013.-2016.gadam paredzēto pasākumu izpildi.</t>
  </si>
  <si>
    <t>Iesniegts MK informatīvais ziņojums par Reemigrācijas atbalsta pasākumu plānā 2013.-2016.gadam paredzēto pasākumu izpildi.</t>
  </si>
  <si>
    <t>ĀM, IeM, IZM, KM, LM, VARAM, VK, SIF</t>
  </si>
  <si>
    <t>31.03.2017.</t>
  </si>
  <si>
    <t>137.2.</t>
  </si>
  <si>
    <t>Turpināt un attīstīt diasporas organizāciju iedibinātos pasākumus (ģimeņu un jauniešu  nometnes, vasaras skolas u.tml.)  Latvijā, Eiropā, Ziemeļamerikā, Austrālijā, Krievijā un  lielākajos latviešu diasporas centros citās valstīs.</t>
  </si>
  <si>
    <t xml:space="preserve">Atbalstīti pasākumi, kas veido ārvalstīs dzīvojošo tautiešu piederību Latvijai, t.sk. katru gadu vismaz 5 ģimeņu vai jaunatnes nometnes (organizētas pēc 3x3 vai 2x2 saietu modeļiem) ar vidēji 700 dalībnieku kopējo skaitu tajās.
</t>
  </si>
  <si>
    <t>137.3.</t>
  </si>
  <si>
    <t xml:space="preserve">Nodrošināt latviešu profesionālās kultūras un mākslas (t.sk. koncerti, viesizrādes, filmu izrādes, izstādes) pieejamību diasporas centros Eiropā, Ziemeļamerikā, Austrālijā, Krievijā un citās valstīs. </t>
  </si>
  <si>
    <t xml:space="preserve">Katru gadu diasporas kopienās atbalstītas Latvijas profesionālo mākslinieku viesizrādes, vieskoncerti, izstādes.
</t>
  </si>
  <si>
    <t>137.4.</t>
  </si>
  <si>
    <t>Stiprināt sadarbību ar diasporas organizācijām, t.sk. turpināt sadarbību ar diasporu latviešu kultūras mantojuma apzināšanā, saglabāšanā un izpētē.</t>
  </si>
  <si>
    <t>1. Katru gadu noorganizēta ikgadējā konference "Latvieši pasaulē - piederīgi Latvijai".
2. Atbalstīta latviešu trimdas un diasporas mākslas darbu saglabāšana un izstādīšana.</t>
  </si>
  <si>
    <t>1. 30.08.2018.
2. 30.09.2018.</t>
  </si>
  <si>
    <t>137.5.</t>
  </si>
  <si>
    <t xml:space="preserve">Atbalsts diasporas un Latvijas bērnu kopīgām nometnēm Latvijā </t>
  </si>
  <si>
    <t xml:space="preserve">Katru gadu īstenoti projekti – 10;
Projektos iesaistīti bērni no diasporas - 200-250.
</t>
  </si>
  <si>
    <t>137.6.</t>
  </si>
  <si>
    <t xml:space="preserve">Pilsoniskās līdzdalības veicināšanas programma (atbalsta programmu diasporas NVO darbības atbalstam)
Programmas mērķa grupa ir diaspora un diasporas organizācijas ārvalstīs.
Projektu ietvaros paredzēts:
• valsts svētku svinēšanas pasākumi;
• informatīvi pasākumi (lekcijas, diskusijas, tikšanās, informatīvais tālrunis, informācija internetā u.c.) par diasporai svarīgiem jautājumiem; 
• citi pasākumi, kas veicina diasporas kopienu savstarpējo sadarbību un stiprina diasporas saikni ar Latviju.
</t>
  </si>
  <si>
    <t xml:space="preserve">Katru gadu īstenoti projekti – vismaz 5.
</t>
  </si>
  <si>
    <t>341, 327</t>
  </si>
  <si>
    <t>ĀM</t>
  </si>
  <si>
    <t>137.7.</t>
  </si>
  <si>
    <t xml:space="preserve">Īstenot starpnozaru pasākumus valstiskuma stiprināšanai, popularizējot demokrātiskas un neatkarīgas valsts vērtības, izglītojot sabiedrību un veicinot cilvēku interesi par savu valsti un iespēju līdzdarboties lēmumu pieņemšanas procesā, kā arī veikt valsts pārvaldes lapas draugiem.lv attīstību un digitālo risinājumu integrāciju reemigrācijas politikas mērķu sasniegšanai, tostarp veidojot lapu kā vienas pieturas aģentūru ārvalstīs dzīvojošajiem Latvijas valstspiederīgajiem, nodrošinot vienkopus informāciju par darba iespējām Latvijā un organizējot komunikācijas kampaņas. </t>
  </si>
  <si>
    <t>Īstenoti pasākumi - publiskās lekcijas, izstādes u.c. Izstrādāti digitālās vides risinājumi.</t>
  </si>
  <si>
    <t>137.8.</t>
  </si>
  <si>
    <t>Pilnveidot sadarbību ar Pasaules Brīvo latviešu apvienību (PBLA) saprašanās memoranda ietvaros.</t>
  </si>
  <si>
    <t>Koordinēta sadarbība ar diasporas organizācijām ārvalstīs.</t>
  </si>
  <si>
    <t>IZM, KM</t>
  </si>
  <si>
    <t>137.9.</t>
  </si>
  <si>
    <t>Nodrošināt Pasaules latviešu ekonomikas un inovāciju foruma darbības pēctecību.</t>
  </si>
  <si>
    <t>2015. gadā organizēts II Pasaules latviešu ekonomikas un inovāciju forums. 2016., 2017. gadā- foruma rezultātu īstenošana. 2018.gadā- III forums.</t>
  </si>
  <si>
    <t>137.10.</t>
  </si>
  <si>
    <t>Veicināt pētniecību diasporas un migrācijas jomā.</t>
  </si>
  <si>
    <t>Atbalstīta pētījumu veikšana diasporas un migrācijas jomā</t>
  </si>
  <si>
    <t>137.11.</t>
  </si>
  <si>
    <t xml:space="preserve">Sniegt tiešo finansiālo atbalstu diasporas nedēļas nogales skolām un izglītojošajiem pasākumiem latviešu valodas apguves un lietojuma veicināšanai diasporā. Nodrošināt sistemātisku diasporas skolu pedagogu profesionālo pilnveidi. Veidot mācību un metodiskos resursus latviešu valodas apguvei diasporā un nodrošināt to pieejamību.      </t>
  </si>
  <si>
    <t xml:space="preserve">1. Atbalsts sniegts vismaz 30 nedēļas nogales skolām un vismaz 10 izglītojošiem pasākumiem diasporā. Organizēti metodikas kursi diasporas nedēļas nogales skolu pedagogiem (izglītoti vismaz 50 pedagogi). Izveidoti  4 mācību un metodiskie līdzekļi, t.sk. elektroniskie, latviešu valodas apguvei diasporas bērniem un jauniešiem.
2. Atbalsts sniegts vismaz 30 nedēļas nogales skolām un vismaz 10 izglītojošiem pasākumiem diasporā.  Organizēti metodikas kursi diasporas nedēļas nogales skolu pedagogiem (izglītoti vismaz 50 pedagogi). Izveidoti  4 mācību un metodiskie līdzekļi, t.sk. elektroniskie, latviešu valodas apguvei diasporas bērniem un jauniešiem.
3. Atbalsts sniegts vismaz 30 nedēļas nogales skolām un vismaz 10 izglītojošiem pasākumiem diasporā.  Organizēti metodikas kursi diasporas nedēļas nogales skolu pedagogiem (izglītoti vismaz 50 pedagogi). Izveidoti  4 mācību un metodiskie līdzekļi, t.sk. elektroniskie, latviešu valodas apguvei diasporas bērniem un jauniešiem.
4. Atbalsts sniegts vismaz 30 nedēļas nogales skolām un vismaz 10 izglītojošiem pasākumiem diasporā.  Organizēti metodikas kursi diasporas nedēļas nogales skolu pedagogiem (izglītoti vismaz 50 pedagogi). Izveidoti  4 mācību un metodiskie līdzekļi, t.sk. elektroniskie, latviešu valodas apguvei diasporas bērniem un jauniešiem.    </t>
  </si>
  <si>
    <t>1. 31.12.2015.                           2. 31.12.2016.                                 3. 31.12.2017.                            4. 01.11.2018.</t>
  </si>
  <si>
    <t xml:space="preserve">137. </t>
  </si>
  <si>
    <t>137.12.</t>
  </si>
  <si>
    <t>Starpnozaru sadarbībā īstenot pasākumus, lai sadarbotos ar ārvalstīs dzīvojošajiem tautiešiem dažādās jomās.</t>
  </si>
  <si>
    <t>Saskaņā ar sadarbības plānu īstenoti sadarbības pasākumi ar diasporu. Rīkoti pasaules latviešu salidojumi, jaunatnes forumi, diasporas konferences, aktivitātes diasporas mediju atbalstam u.c. pasākumi.</t>
  </si>
  <si>
    <t>138.</t>
  </si>
  <si>
    <t>138.1.</t>
  </si>
  <si>
    <t>Pielāgosim trešo valstu piederīgajiem izveidoto vienas pieturas aģentūru to tautiešu vajadzībām, kuri vēlas atgriezties Latvijā.</t>
  </si>
  <si>
    <t xml:space="preserve">Papildus moduļa izveide pie "Nacionālais integrācijas centrs" 
Aktivitātes uzdevums ir noteikt vienu institūciju, kas sniegtu koordinētu atbalstu no valsts pārvaldes puses Latvijas valstspiederīgajiem, kas vēlas atgriezties Latvijā, dažādos jautājumos par pārcelšanos un uzturēšanos Latvijā, tai skaitā vēl pirms atgriešanās Latvijā. 
</t>
  </si>
  <si>
    <t xml:space="preserve">Sniegtas konsultācijas - 600 neklātienes, 100  klātienes.
</t>
  </si>
  <si>
    <t>139.</t>
  </si>
  <si>
    <t>139.1.</t>
  </si>
  <si>
    <t>Nodrošināsim reemigrējušo jauniešu iekļaušanu izglītības sistēmā, radot iespējas skolēniem ar zemām valsts valodas prasmēm mācīties intensīvajos kursos kopā ar citiem reemigrantiem un imigrantiem, kā arī piedāvājot pedagoga palīgu pirmajā mācību pusgadā skolēna veiksmīgai adaptācijai jaunajā vidē un grūtību pārvarēšanai, kas saistītas ar mācību vielas atšķirībām dažādās izglītības sistēmās.</t>
  </si>
  <si>
    <t>Nodrošināti adaptācijas pasākumi skolēniem, kuri atgriezušies no mācībām citā valstī.</t>
  </si>
  <si>
    <t>Īstenoti atbalsta pasākumi 120 izglītojamajiem, kuri atgriezušies no mācībām citā valstī, t.sk. latviešu valodas, Latvijas vēstures, sociālo zinību apguves nodrošināšanai attiecīgās izglītības programmas ietvaros.</t>
  </si>
  <si>
    <t>139.2.</t>
  </si>
  <si>
    <t>Nodrošināt profesionālo pilnveidi pedagogiem, kuri strādā ar reemigrējušajiem bērniem un jauniešiem.</t>
  </si>
  <si>
    <t>60 pedagogi pilnveidojuši savu profesionālo kompetenci darbam ar reemigrējušajiem skolēniem.</t>
  </si>
  <si>
    <t>Tiesiskuma stiprināšana</t>
  </si>
  <si>
    <t>140.</t>
  </si>
  <si>
    <t>140.1.</t>
  </si>
  <si>
    <t>Turpināsim pilnveidot dalītā īpašuma un hipotekārās kreditēšanas tiesisko regulējumu.</t>
  </si>
  <si>
    <t>Turpinot darbu pie tiesiskā regulējuma izstrādes dalītā īpašuma izbeigšanai, izstrādāt piespiedu dalītā īpašuma tiesisko attiecību izbeigšanas likumprojektu, paredzot tiesisko mehānismu piespiedu dalītā īpašuma tiesisko attiecību izbeigšanai starp daudzdzīvokļu dzīvojamās mājas dzīvokļu īpašniekiem un zemes, uz kuras atrodas dzīvojamā māja, īpašnieku (u.c. normatīvo aktu projektus).</t>
  </si>
  <si>
    <t>Apstiprināšanai MK iesniegts piespiedu dalītā īpašuma tiesisko attiecību izbeigšanas likumprojekts u.c. normatīvo aktu projekti.</t>
  </si>
  <si>
    <t>140.2.</t>
  </si>
  <si>
    <t>Turpināt darbu pie tiesiskā regulējuma izstrādes apbūves tiesību institūta ieviešanai Latvijas tiesību sistēmā, nodrošinot likumprojekta „Grozījumi Civillikumā” (Nr.17/Lp12) precizēšanu un virzību Saeimā, kā arī izstrādājot ar apbūves tiesību institūta ieviešanu saistītos likumprojektus.</t>
  </si>
  <si>
    <t>Apstiprināšanai MK iesniegti ar apbūves tiesību institūta ieviešanu saistītie likumprojekti.</t>
  </si>
  <si>
    <t>140.3.</t>
  </si>
  <si>
    <t xml:space="preserve">Izstrādāt tiesisko regulējumu hipotekāro kreditoru interešu aizsardzībai, ja nekustamais īpašums tiek atsavināts sabiedrības vajadzībām, sabalansējot visu iesaistītu personu intereses (īpaši nekustamā īpašuma īpašnieka un hipotekārā kreditora intereses), kā arī paredzot regulējumu, kas pārmērīgi neapgrūtina iesaistīto valsts pārvaldes iestāžu pienākumus procesā. </t>
  </si>
  <si>
    <t>Apstiprināšanai MK iesniegts likumprojekts "Grozījumi Sabiedrības vajadzībām nepieciešamā nekustamā īpašuma atsavināšanas likumā" un citi saistītie normatīvo aktu projekti.</t>
  </si>
  <si>
    <t>141.</t>
  </si>
  <si>
    <t>141.1.</t>
  </si>
  <si>
    <t>Turpināsim tiesu sistēmas reformu un tiesu darba efektivizāciju, apvienojot tiesu teritorijas, noslēdzot pāreju uz tīro tiesu instanču sistēmu civillietās un turpinot procesuālo normu pilnveidi tiesvedības termiņu saīsināšanai un tiesvedības procesa kvalitātes celšanai.</t>
  </si>
  <si>
    <t>Turpināt pakāpenisku tiesu teritoriju apvienošanu ar mērķi paaugstināt tiesu efektivitāti, nodrošinot tiesnešu un tiesu specializāciju, kompetenci, nejaušības principa ievērošanu lietu sadalē un augstu nolēmumu kvalitāti, tiesnešu un/vai lietu rotāciju tiesu ietvaros, kā arī stiprināt tiesu priekšsēdētāju lomu tiesas resursu efektīvā izmantošanā.</t>
  </si>
  <si>
    <t>Apstiprināšanai MK iesniegts likumprojekts „Grozījumi likumā „Par tiesu varu””.</t>
  </si>
  <si>
    <t>141.2.</t>
  </si>
  <si>
    <t>Izstrādāt informatīvo ziņojumu par Augstākās tiesas Civillietu tiesu palātas likvidācijas ietekmi uz tiesvedību civillietās (saskaņā ar likuma "Par tiesu varu" pārejas noteikumu 71. punktu), tādējādi noslēdzot pāreju uz tīro instanču tiesu sistēmu civillietās.</t>
  </si>
  <si>
    <t>Izskatīšanai MK iesniegs informatīvais ziņojums.</t>
  </si>
  <si>
    <t>01.03.2015</t>
  </si>
  <si>
    <t>141.3.</t>
  </si>
  <si>
    <t>Turpināt likumprojekta „Grozījumi likumā „Par tiesu varu”” precizēšanu un virzību Saeimā ar mērķi veicināt tiesnešu neatkarības stiprināšanu tiesnešu karjeras jautājumu noteikšanā, tādējādi mazinot politisko ietekmi attiecībā uz tiesnešu karjeras (tai skaitā, tiesnešu izvirzīšanas, iecelšanas, apstiprināšanas un pārcelšanas amatā) jautājumiem.</t>
  </si>
  <si>
    <t>Pieņemts likums „Grozījumi likumā „Par tiesu varu””.</t>
  </si>
  <si>
    <t>30.11.2016.</t>
  </si>
  <si>
    <t>141.4.</t>
  </si>
  <si>
    <t>141.5.</t>
  </si>
  <si>
    <t>142.</t>
  </si>
  <si>
    <t>142.1.</t>
  </si>
  <si>
    <t>Pilnveidosim normatīvo aktu jaunrades procesu, samazinot to apjomu un skaitu, pastāvīgu grozīšanu un pārāk detalizētu tiesisko regulējumu. Efektivizēsim tiesvedības gaitu, sistemātiski izvērtējot procesuālo likumu normu atbilstību ne tikai tiesībām uz taisnīgu tiesu, bet arī mūsdienīgai izpratnei par ātru un efektīvu tiesas procesu.</t>
  </si>
  <si>
    <t>Īstenot pasākumus normatīvo aktu kvalitātes uzlabošanai (atbilstoši MK 26.08.2014. protokolā Nr.45 45.§ uzdotajam un noteiktajos termiņos).</t>
  </si>
  <si>
    <t>Īstenoti pasākumi.</t>
  </si>
  <si>
    <t>TM, VK</t>
  </si>
  <si>
    <t>142.2.</t>
  </si>
  <si>
    <t>Izstrādāt grozījumus „Civilprocesa likumā”, lai paplašinātu elektroniskās saziņas civilprocesā iespējas.</t>
  </si>
  <si>
    <t>Apstiprināšanai MK iesniegti grozījumi „Civilprocesa likumā”.</t>
  </si>
  <si>
    <t>143.</t>
  </si>
  <si>
    <t>143.1.</t>
  </si>
  <si>
    <r>
      <t>Pabeigsim darbu pie maksātnespējas procesa administratoru darbības tiesiskā regulējuma un maksātnespējas procesa uzraudzības sistēmas pilnveidošanas un kreditoru aizsardzības stiprināšanas tiesiskās aizsardzības procesos.</t>
    </r>
    <r>
      <rPr>
        <b/>
        <sz val="12"/>
        <color indexed="10"/>
        <rFont val="Times New Roman"/>
        <family val="1"/>
        <charset val="186"/>
      </rPr>
      <t/>
    </r>
  </si>
  <si>
    <t>Izstrādāt nepieciešamos normatīvos aktus, lai nodrošinātu maksātnespējas procesa administratoru darbības uzraudzības sistēmas pilnveidošanu, administratora atbildības līmeņa celšanos, administratora darbības caurspīdīgumu un profesijas prestiža celšanos.</t>
  </si>
  <si>
    <t>Apstiprināšanai MK iesniegti nepieciešamie normatīvo aktu projekti.</t>
  </si>
  <si>
    <t>143, 144</t>
  </si>
  <si>
    <t>143.2.</t>
  </si>
  <si>
    <t>Pabeigsim darbu pie maksātnespējas procesa administratoru darbības tiesiskā regulējuma un maksātnespējas procesa uzraudzības sistēmas pilnveidošanas un kreditoru aizsardzības stiprināšanas tiesiskās aizsardzības procesos.</t>
  </si>
  <si>
    <t>144.</t>
  </si>
  <si>
    <t>144.1.</t>
  </si>
  <si>
    <t>Eiropas Savienības normatīvo aktu izstrādes procesā nodrošināsim nacionālo interešu aizsardzību un Latvijas kā nacionālas valsts pamatvērtību respektēšanu.</t>
  </si>
  <si>
    <t>Nodrošināt un pārstāvēt nacionālo pozīciju, kas nodrošina Latvijas kā nacionālas valsts pamatvērtību un nacionālo interešu aizsardzību ES un starptautiskos formātos.</t>
  </si>
  <si>
    <t>ES normatīvo aktu izstrādes procesā nodrošināts, lai to regulējums neaizskartu Latvijas konstitucionāli nostiprināto ģimenes tiesību institūtu.</t>
  </si>
  <si>
    <t>145.</t>
  </si>
  <si>
    <t>145.1.</t>
  </si>
  <si>
    <t>Īstenosim administratīvo pārkāpumu sistēmas reformu.</t>
  </si>
  <si>
    <t>Nodrošināt Administratīvo pārkāpumu procesa likumprojekta precizēšanu un virzību Saeimā, lai aizstātu padomju laikā pieņemto Latvijas Administratīvo pārkāpumu kodeksu, nodrošināt precīzu pieņemtā likuma spēkā stāšanos un īstenot nozaru kodifikācijas pieeju administratīvajos pārkāpumos, izstrādājot Administratīvo pārkāpumu procesa likumprojektu pavadošos likumprojektus.</t>
  </si>
  <si>
    <t>1. Pieņemts Administratīvo pārkāpumu procesa likums.
2. Apstiprināšanai MK iesniegti grozījumi Ceļu satiksmes likumā, grozījumi Vides aizsardzības likumā un Pārvaldes un sabiedriskās kārtības likumprojekts.</t>
  </si>
  <si>
    <t>1. 31.12.2017.
2. 31.12.2016.</t>
  </si>
  <si>
    <t>146.</t>
  </si>
  <si>
    <t>146.1.</t>
  </si>
  <si>
    <t>Izveidosim un ieviesīsim noziegumos cietušo atbalsta un aizsardzības sistēmu.</t>
  </si>
  <si>
    <t>Izstrādāt Preventīvo piespiedu līdzekļu likumprojektu, lai ieviestu jaunus cietušo un apdraudēto personu aizsardzības mehānisma risinājumus un cīnītos ar vardarbības cēloņiem, tādējādi veicinot vardarbības mazināšanos sabiedrībā un panāktu lielāku sabiedrības drošību.</t>
  </si>
  <si>
    <t>Apstiprināšanai MK iesniegts Preventīvo piespiedu līdzekļu likumprojekts.</t>
  </si>
  <si>
    <t>01.02.2016.</t>
  </si>
  <si>
    <t>146.2.</t>
  </si>
  <si>
    <t>Turpināt kriminālprocesuālā regulējuma modernizāciju attiecībā uz cietušo tiesību aizsardzību, izstrādājot likumprojektus EP un Padomes direktīvas 2012/29/ES, ar ko nosaka noziegumos cietušo tiesību, atbalsta un aizsardzības minimālos standartus un aizstāj Padomes Pamatlēmumu 2001/220/TI, prasību pārņemšanai (grozījumi Kriminālprocesa likumā, Latvijas Sodu izpildes kodeksā, Bērnu tiesību aizsardzības likumā, likumā „Par presi un citiem masu informācijas līdzekļiem”), īpaši attiecībā uz cietušo pieeju atbalsta dienestiem.</t>
  </si>
  <si>
    <t>Apstiprināšanai MK iesniegti likumprojekti EP un Padomes direktīvas 2012/29/ES prasību pārņemšanai.</t>
  </si>
  <si>
    <t>15.04.2015.</t>
  </si>
  <si>
    <t>147.</t>
  </si>
  <si>
    <t>147.1.</t>
  </si>
  <si>
    <t>Pabeigsim tiesāto personu elektroniskās uzraudzības sistēmas ieviešanu un turpināsim bijušo ieslodzīto resocializācijas politikas izstrādi, tostarp izveidojot valsts atbalsta sistēmu, lai integrētu šīs personas darba tirgū.</t>
  </si>
  <si>
    <t>Nodrošināt jaunā cietuma Liepājā būvniecības pabeigšanu. Nodrošināt Atkarīgo centra Olaines cietumā darbības uzsākšanu.</t>
  </si>
  <si>
    <t>Uzbūvēts jaunais cietums Liepājā. Atvērts Atkarīgo centrs Olaines cietumā.</t>
  </si>
  <si>
    <t>31.10.2018.
30.04.2016.</t>
  </si>
  <si>
    <t>147.2.</t>
  </si>
  <si>
    <t>Turpināt elektroniskās uzraudzības praktisko ieviešanu Norvēģijas valdības programmas LV08 Valsts probācijas dienesta (turpmāk – VPD) projekta Nr.LV08/1 „Alternatīvu brīvības atņemšanai sekmēšana (ieskaitot iespējamo pilotprojektu elektroniskajai uzraudzībai)” ietvaros, radot alternatīvas ieslodzījumam un samazinot ieslodzījuma izmaksas ilgtermiņā.</t>
  </si>
  <si>
    <t>Pasludināts tehnikas iepirkuma uzvarētājs un uzsākta elektroniskās uzraudzības aproču piemērošana.</t>
  </si>
  <si>
    <t>147.3.</t>
  </si>
  <si>
    <t>Turpināt resocializācijas politikas izstrādi vidējam termiņam, tai skaitā izveidot valsts atbalsta sistēmu personām pēc brīvības atņemšanas soda izciešanas, lai integrētu šīs personas darba tirgū (izmantojot Eiropas Savienības 2014.-2020.gada struktūrfondu plānošanas perioda līdzekļus).</t>
  </si>
  <si>
    <t>Apstiprināšanai MK iesniegtas pamatnostādnes un pasākumu plāns ar brīvības atņemšanu notiesāto resocializācijas pilnveidošanai soda izciešanas laikā un pēc atbrīvošanas laika periodam no 2014. līdz 2020.gadam.</t>
  </si>
  <si>
    <t xml:space="preserve">01.06.2015.
</t>
  </si>
  <si>
    <t>148.</t>
  </si>
  <si>
    <t>148.1.</t>
  </si>
  <si>
    <t>Pilnveidosim normatīvos aktus, lai nodrošinātu cilvēktiesību un pamattiesību aizskārumu efektīvu novēršanu, paredzot efektīvus un tūlītējus cilvēktiesību aizsardzības mehānismus kriminālprocesā un administratīvajā procesā.</t>
  </si>
  <si>
    <t xml:space="preserve">Iesniegt apstiprināšanai MK Kriminālprocesā un administratīvo pārkāpumu lietvedībā nodarītā kaitējuma atlīdzināšanas likumprojektu, lai pilnveidotu normatīvo regulējumu, paredzot efektīvu cilvēktiesību aizsardzības mehānismu ieviešanu Satversmes 92.pantā noteikto cilvēktiesību uz atbilstošu atlīdzinājumu nodrošināšanai kriminālprocesā un administratīvo pārkāpumu procesā. </t>
  </si>
  <si>
    <t>Apstiprināšanai MK iesniegts Kriminālprocesā un administratīvo pārkāpumu lietvedībā nodarītā kaitējuma atlīdzināšanas likumprojekts.</t>
  </si>
  <si>
    <t>31.10.2015.</t>
  </si>
  <si>
    <t>148.2.</t>
  </si>
  <si>
    <t>Panākt plašāku un biežāku audzinoša rakstura piespiedu līdzekļu piemērošanu nepilngadīgajiem, kas izdarījuši administratīvos pārkāpumus, ar likumu nosakot, ka administratīvie sodi nepilngadīgajiem piemērojami tikai tad, ja audzinoša rakstura piespiedu līdzekļu piemērošana konkrētajā gadījumā nav efektīva.</t>
  </si>
  <si>
    <t>Apstiprināšanai MK iesniegti grozījumi Latvijas Administratīvo pārkāpumu kodeksā un likumā „Par audzinoša rakstura piespiedu līdzekļiem”.</t>
  </si>
  <si>
    <t>148.3.</t>
  </si>
  <si>
    <t>Izstrādāt grozījumus normatīvajos aktos, lai konceptuāli reformētu esošo nepilngadīgo kriminālatbildību, paredzot, ka nepilngadīgai personai kriminālsods tiek piemērots tikai izņēmuma gadījumos, savukārt pārējos gadījumos nepilngadīgajām personām tiek piemēroti audzinoša rakstura piespiedu līdzekļi.</t>
  </si>
  <si>
    <t>Apstiprināšanai MK iesniegti grozījumi Krimināllikumā un citi nepieciešamie normatīvo aktu projekti.</t>
  </si>
  <si>
    <t>01.09.2016.</t>
  </si>
  <si>
    <t>149.</t>
  </si>
  <si>
    <t>149.1.</t>
  </si>
  <si>
    <t>Ieviesīsim vienotu elektronisko izsoļu modeli spriedumu izpildes un maksātnespējas procesos.</t>
  </si>
  <si>
    <t>Izstrādāt nepieciešamo normatīvo aktu projektus, lai turpinātu vienota elektronisko izsoļu modeļa ieviešanu spriedumu izpildes un maksātnespējas procesā ar mērķi maksimāli samazināt negodprātīgo izsoles dalībnieku iespējas ietekmēt izsoles gaitu un veidot godīgu konkurenci izsoles dalībnieku vidū, kā arī vienkāršot izsoles procesu un samazināt ar izsoles organizēšanu saistītās izmaksas un izsoles procesu padarīt pieejamāku.</t>
  </si>
  <si>
    <t xml:space="preserve">Apstiprināšanai MK iesniegti ar elektronisko izsoļu sistēmas izveidi saistīti normatīvo aktu projekti:
1. likumprojekts „Grozījumi Civilprocesa likumā”;
2. no likumprojekta „Grozījumi Civilprocesa likumā” izrietošo MK noteikumu projekti un MK noteikumu projekts „Grozījumi MK 2013.gada 17.septembra noteikumos Nr.871 „Tiesu administrācijas maksas pakalpojumu cenrādis””.
</t>
  </si>
  <si>
    <t>158, 143</t>
  </si>
  <si>
    <t>1. 15.02.2015.
2. 15.05.2015.</t>
  </si>
  <si>
    <t>150.</t>
  </si>
  <si>
    <t>150.1.</t>
  </si>
  <si>
    <t>Izstrādāsim vienotu pārsūdzības modeli attiecībā uz tiesu varai piederīgo profesiju disciplinārlietās pieņemtajiem lēmumiem.</t>
  </si>
  <si>
    <t>Izstrādāt grozījumus normatīvajos aktos, lai paredzētu vienotu apelācijas instanci tiesu sistēmai piederīgo personu disciplinārkomisiju un par disciplinārlietu izskatīšanu atbildīgo amatpersonu un institūciju lēmumu pārsūdzībai, kā arī, lai paredzētu tiesības atsevišķos gadījumos lēmumu pārsūdzēt arī lietas ierosinātājam.</t>
  </si>
  <si>
    <t>Apstiprināšanai MK iesniegti grozījumi Tiesnešu disciplinārās atbildības likumā, Latvijas Republikas Advokatūras likumā, Prokuratūras likumā, Tiesu izpildītāju likumā un Notariāta likumā.</t>
  </si>
  <si>
    <t>151.</t>
  </si>
  <si>
    <t>151.1.</t>
  </si>
  <si>
    <t>Samazināsim korupciju valstī, īstenojot preventīvus pasākumus korupcijas risku mazināšanai un nodrošinot Korupcijas novēršanas un apkarošanas biroja neatkarīgu, profesionālu un efektīvu darbību.</t>
  </si>
  <si>
    <t>Pilnveidot politisko partiju finansēšanas uzraudzību:
a) Izstrādāt priekšlikumus grozījumiem "Politisko organizāciju (partiju) finansēšanas likumā" ar mērķi novērst individuālu fizisku personu  iespējamu neatļautu iesaistīšanos ziedošanas politiskajām organizācijām starpniecībā, atvēlot ziedojumam visus savus ienākumus, un nodrošināt samērīgus valsts budžeta finansējuma izmaksas politiskajām partijām pārtraukšanas vai apturēšanas noteikumus.
b) Izveidot inovatīvu datu bāzi un automātiskas informācijas ievadīšanas sistēmu politisko partiju finansēšanas datu bāzē.</t>
  </si>
  <si>
    <t>Priekšlikumi grozījumiem "Politisko organizāciju finansēšanas likumā", Politisko partiju finansēšanas datu bāze</t>
  </si>
  <si>
    <t>158, 146</t>
  </si>
  <si>
    <t>151.2.</t>
  </si>
  <si>
    <t xml:space="preserve">                                                                                              Izstrādāt priekšlikums grozījumiem normatīvajos aktos ar mērķi risināt šādus jautājumus: 
a) Atbilstoši MP dotajiem uzdevumiem nodrošināt lobēšanas atklātību.
b) Atbildības pilnveidošana par prettiesisku rīcību ar valsts un pašvaldību mantu un finanšu līdzekļiem.
c) Mehānismu pilnveidošana, atgūstot valstij nodarītos zaudējumus un prettiesiski gūtos ienākumus un mantiskos labumus, kas gūti, pārkāpjot likuma "Par interešu konflikta novēršanu valsts amatpersonu darbībā" noteiktos ierobežojumus.
d) Pilnveidojot likuma "Par interešu konflikta novēršanu valsts amatpersonu darbībā" normas, t.sk., precizējot valsts amatpersonu deklarāciju loku un pilnveidojot šā likuma izpildes kontroli, palielinot valsts un pašvaldību institūciju vadītāju lomu šā likuma izpildes kontrolē, t.sk., novirzot maznozīmīgu pārkāpumu lietu izskatīšanu pašām institūcijām, palielinot institūciju vadītāju pilnvaras interešu konflikta novēršanā.
e) Valsts amatpersonas statusa noteikšana maksātnespējas administratoriem, paredzot tiem likumā „Par interešu konflikta novēršanu valsts amatpersonu darbībā” ierobežojumus, aizliegumus, pienākumus.
</t>
  </si>
  <si>
    <t>Iesniegti MK grozījumi atbilstošajos normatīvajos aktos, iesniegti MK tiesību aktu projekti.</t>
  </si>
  <si>
    <t>31.12.2016. 31.12.2017. 30.09.2018. 31.12.2017. 31.12.2015.</t>
  </si>
  <si>
    <t>151.3.</t>
  </si>
  <si>
    <t>Sniegt rekomendācijas korupcijas risku novēršanai tiesu sistēmā.</t>
  </si>
  <si>
    <t>Pārskats par korupcijas riskiem tiesu sistēmā (rekomendācijas).</t>
  </si>
  <si>
    <t>151.4.</t>
  </si>
  <si>
    <t>Nodrošināt KNAB amatpersonu atbilstošu un kvalitatīvu apmācību profesionālās kvalifikācijas paaugstināšanai, pilnveidojot iekšējo  normatīvo regulējumu un paaugstināt izmeklēšanas procesa kvalitāti, izstrādājot analītiskā darba organizācijas modeli un nepieciešamo tiesisko bāzi.</t>
  </si>
  <si>
    <t>Izstrādāts analītiskā darba organizācijas modeļa projekts.</t>
  </si>
  <si>
    <t>151.5.</t>
  </si>
  <si>
    <t>Veikt grozījumus KNAB likumā ar mērķi nodrošināt KNAB darbības tiesiskā regulējuma sakārtošanu.</t>
  </si>
  <si>
    <t>Iesniegts MK Valsts kancelejas darba grupas izstrādātais likumprojekts "Grozījumi KNAB likumā".</t>
  </si>
  <si>
    <t> KNAB, TM</t>
  </si>
  <si>
    <t>27.02.2015.</t>
  </si>
  <si>
    <t>151.6.</t>
  </si>
  <si>
    <t xml:space="preserve">Izstrādāt priekšlikumus normatīvo aktu pilnveidei trauksmes cēlāju aizsardzībai. </t>
  </si>
  <si>
    <t>Sagatavoti priekšlikumi normatīvo aktu pilnveidei trauksmes cēlāju aizsardzībai.</t>
  </si>
  <si>
    <t>158, 145, 146</t>
  </si>
  <si>
    <t>152.</t>
  </si>
  <si>
    <t>152.1.</t>
  </si>
  <si>
    <t>Lai veicinātu bērnu tiesību aizsardzību un vecāku pienākumu pildīšanu, pabeigsim darbu pie publiski pieejamas datubāzes par uzturlīdzekļu nemaksātājiem.</t>
  </si>
  <si>
    <t>Izstrādāt MK noteikumu projektu, lai noteiktu kārtību, kādā Uzturlīdzekļu garantiju fonda administrācija publisko un dzēš ziņas par parādnieku, un izstrādāt tehnisko risinājumu uzturlīdzekļu parādnieku datu publiskai pieejamībai.</t>
  </si>
  <si>
    <t>1. Apstiprināšanai MK iesniegts MK noteikumu projekts, kas noteiks kārtību, kādā  Uzturlīdzekļu garantiju fonda administrācija publisko un dzēš ziņas par parādnieku;
2. No 2015.gada 1.jūlija ir publiski pieejamas ziņas par uzturlīdzekļu parādniekiem.</t>
  </si>
  <si>
    <t>1. 05.05.2015.
2. 01.07.2015.</t>
  </si>
  <si>
    <t>Sabiedrības drošība</t>
  </si>
  <si>
    <t>153.</t>
  </si>
  <si>
    <t>153.1.</t>
  </si>
  <si>
    <t>Ieviesīsim uz jauniem kvalitātes kritērijiem balstītu atlīdzības sistēmu amatpersonām ar speciālajām dienesta pakāpēm.</t>
  </si>
  <si>
    <t>Īstenot koncepcijā “Par jaunu darba samaksas sistēmu Iekšlietu ministrijas sistēmas iestāžu un Ieslodzījuma vietu pārvaldes amatpersonām ar speciālajām dienesta pakāpēm” paredzēto pasākumu kompleksu, nodrošinot jaunas darba samaksas sistēmas ieviešanu, panākot darba samaksas sistēmas pilnveidošanu un amatpersonu darba samaksas paaugstināšanu un nodrošinot amatpersonu motivāciju uzsākt un turpināt dienestu Iekšlietu ministrijas sistēmas iestādēs un Ieslodzījuma vietu pārvaldē.</t>
  </si>
  <si>
    <t>Ieviesta jauna darba samaksas sistēma. Sabiedrībai sniedzamo pakalpojumu kvalitātes uzlabošana un valsts iekšējās drošības un sabiedriskās kārtības stiprināšana.</t>
  </si>
  <si>
    <t>IeM</t>
  </si>
  <si>
    <t>153.2.</t>
  </si>
  <si>
    <t>Sagatavot koncepcijai “Par jaunu darba samaksas sistēmu Iekšlietu ministrijas sistēmas iestāžu un Ieslodzījuma vietu pārvaldes amatpersonām ar speciālajām dienesta pakāpēm” pakārtoto tiesību aktu projektus, nodrošinot koncepcijā paredzēto mērķu un uzdevumu īstenošanu.</t>
  </si>
  <si>
    <t>Iesniegti MK 7  tiesību aktu projekti, t.sk.:
- likumprojekts par grozījumiem Valsts un pašvaldību institūciju amatpersonu un darbinieku atlīdzības likumā;
- likumprojekts par grozījumiem Iekšlietu ministrijas sistēmas iestāžu un Ieslodzījuma vietu pārvaldes amatpersonu ar speciālajām dienesta pakāpēm";
- MK noteikumu projekts par amatpersonu ar speciālajām dienesta pakāpēm amatu katalogu.</t>
  </si>
  <si>
    <t>154.</t>
  </si>
  <si>
    <t>154.1.</t>
  </si>
  <si>
    <t>Izstrādāsim jaunu Nacionālās drošības koncepciju un Nacionālās drošības plānu, ievērojot jaunos ģeopolitiskos apstākļus.</t>
  </si>
  <si>
    <t xml:space="preserve">Sagatavot Nacionālās drošības koncepcijas projektu, kurā tiks noteikti valsts apdraudējuma novēršanas stratēģiskie pamatprincipi, prioritātes un pasākumi, kas jāņem vērā izstrādājot jaunus politikas plānošanas dokumentus, tiesību aktus un rīcības plānus nacionālās drošību jomā. </t>
  </si>
  <si>
    <t>Iesniegts MK Nacionālās drošības koncepcijas projekts.</t>
  </si>
  <si>
    <t>ĢP, KNAB, SAB, TM, FM, AiM, ĀM, EM, IZM, KM, SM, VARAM, ZM</t>
  </si>
  <si>
    <t>154.2.</t>
  </si>
  <si>
    <t>Sagatavot Nacionālās drošības plāna projektu, nosakot  nacionālās drošības sistēmas institūciju atbildībā esošus konkrētus valsts apdraudējuma neitralizācijas un novēršanas pasākumus un līdzekļus.</t>
  </si>
  <si>
    <t>Iesniegts MK Nacionālās drošības  plāna projekts.</t>
  </si>
  <si>
    <t>155.</t>
  </si>
  <si>
    <t>155.1.</t>
  </si>
  <si>
    <t>Pabeigsim Zolitūdes traģēdijas izmeklēšanu. Izstrādāsim jaunu tiesisko regulējuma civilās aizsardzības, civilkatastrofu un krīžu pārvaldīšanas jomā. Modernizēsim Civilās aizsardzības sistēmu.</t>
  </si>
  <si>
    <t>Pabeigt Zolitūdes traģēdijas izmeklēšanas procesu, nodrošinot tam visus nepieciešamos cilvēku un materiāli tehniskos resursus un noziedzīga nodarījuma gadījumā panākot vainīgo saukšanu pie kriminālatbildības.</t>
  </si>
  <si>
    <t>Pirmstiesas izmeklēšanas procesa pabeigšana.</t>
  </si>
  <si>
    <t>IeM, ĢP</t>
  </si>
  <si>
    <t>2015.gada I pusgads</t>
  </si>
  <si>
    <t>155.2.</t>
  </si>
  <si>
    <t>Sagatavot Civilās aizsardzības un katastrofu pārvaldīšanas likuma projektu, pilnveidojot civilās aizsardzības sistēmas darbību un precizējot sistēmas subjekta kompetenci.</t>
  </si>
  <si>
    <t>Iesniegts MK Civilās aizsardzības un katastrofu pārvaldīšanas likuma projekts.</t>
  </si>
  <si>
    <t>156.</t>
  </si>
  <si>
    <t>156.1.</t>
  </si>
  <si>
    <t>Apkarosim un ierobežosim organizēto noziedzību, cilvēktirdzniecību un narkotisko un psihotropo vielu izplatību.</t>
  </si>
  <si>
    <t>Realizēt pasākumu kompleksu organizētās noziedzības, cilvēktirdzniecības un narkotisko un psihotropo vielu izplatības novēršanai un apkarošanai, efektivizējot tiesību aizsardzības un valsts drošības iestāžu darbību šajās jomās un pilnveidojot sadarbību ar citām institūcijām un sabiedrību.</t>
  </si>
  <si>
    <t>Nodrošināta "Organizētās noziedzības novērtēšanas plānā 2014.-2016.gadam", "Cilvēku tirdzniecības novēršanas pamatnostādnēs 2014.-2020.gadam", "Narkotisko un psihotropo vielu un to atkarības izplatības ierobežošanas un kontroles pamatnostādnēs 2014.-2017.gadam" un "Bērnu noziedzības novēršanas un bērnu aizsardzības pret noziedzīgo nodarījumu pamatnostādnēs 2013.-2019.gadam paredzēto uzdevumu īstenošana." Informatīvo ziņojumu par politikas plānošanas dokumentos paredzēto pasākumu izpildi sagatavošana (MK noteiktajos termiņos).</t>
  </si>
  <si>
    <t>30.10.2018.</t>
  </si>
  <si>
    <t>156.2.</t>
  </si>
  <si>
    <t xml:space="preserve">Izstrādāt jaunu  Organizētās noziedzības un apkarošanas plāna projektu, lai turpinātu valsts intervenci šajā politikas jomā. </t>
  </si>
  <si>
    <t>Iesniegts MK   Organizētās noziedzības un apkarošanas plāna projekts.</t>
  </si>
  <si>
    <t>KNAB, VID, ĢP, TM</t>
  </si>
  <si>
    <t>156.3.</t>
  </si>
  <si>
    <t xml:space="preserve">Izstrādāt jaunu Narkotisko un psihotropo vielu un to atkarības izplatības ierobežošanas un kontroles plāna projektu, lai turpinātu valsts intervenci šajā politikas jomā. </t>
  </si>
  <si>
    <t>Iesniegts MK Narkotisko un psihotropo vielu un to atkarības izplatības ierobežošanas un kontroles plāna projekts.</t>
  </si>
  <si>
    <t>30.12.2018.</t>
  </si>
  <si>
    <t>156.4.</t>
  </si>
  <si>
    <t>Stiprināt ar interneta starpniecību izdarīto noziedzīgu nodarījumu atklāšanas kapacitāti, izveidojot vienotu, specializētu struktūrvienību kibernoziegumu apkarošanai, kas, izmeklējot un veicot operatīvos pasākumus, apkaros augsto tehnoloģiju jomā un ar to starpniecību izdarītos noziedzīgos nodarījumus valsts līmenī un nodrošināt tās darbību.</t>
  </si>
  <si>
    <t>Izveidota kibernoziegumu apkarošanas struktūrvienība Valsts policijas sastāvā.</t>
  </si>
  <si>
    <t>156.5.</t>
  </si>
  <si>
    <t>Atbilstoši ES Padomes secinājumiem par ES prioritāšu noteikšanu cīņai pret smagu un organizētu noziedzību laikā no 2014. līdz 2017.gadam, nodrošināt un piedalīties EMPACT (Eiropas multidisciplinārā platforma pret kriminālapdraudējumiem) aktivitātēs ES Politikas cikla 2014.-2017.gadam noteiktajās prioritātēs smagās un organizētās noziedzības jomā.</t>
  </si>
  <si>
    <t xml:space="preserve">Paaugstināta tiesībaizsardzības institūciju savstarpējās darbības koordinācija un efektivitāte smagās un organizētās noziedzības novēršanas un apkarošanas jomā, t.sk.:     - noziedzīgo darbību pret īpašumu (mobilo noziedzīgu grupu) apkarošanā;                  - sintētisko narkotiku ražošanas apkarošanā un cīņā ar to kontrabandu ES;           - cīņā ar kibernoziegumiem;        
- cīņā ar krāpšanos akcīzes nodokļa un PVN jomā (tostarp akcīzes preču kontrabandu un nelikumīgu apriti, kā arī noziedzīgu nodarījumu apkarošanā valsts institūcijās), u.c.
     </t>
  </si>
  <si>
    <t>156.6.</t>
  </si>
  <si>
    <t>Veikt pasākumus Eiropas Savienības Padomes Lēmuma 2008/615/TI „Par pārrobežu sadarbības pastiprināšanu, jo īpaši apkarojot terorismu un pārrobežu noziedzību” ieviešanai un turpināt attīstīt lēmumā paredzētās starptautiskās pirkstu nospiedumu un transportlīdzekļu reģistrācijas datu apmaiņas funkcijas.</t>
  </si>
  <si>
    <t>Veikti datu apmaiņas testi ar citām ES dalībvalstīm.</t>
  </si>
  <si>
    <t>157.</t>
  </si>
  <si>
    <t>157.1.</t>
  </si>
  <si>
    <t>Īstenosim stingru un kontrolētu migrācijas un patvēruma politiku. Nodrošināsim robežkontroles sistēmas efektivitātes paaugstināšanu.</t>
  </si>
  <si>
    <t>Sagatavot konceptuālu ziņojumu par imigrācijas politiku,  atspoguļojot tajā  pašreizējo situāciju  un iezīmējot turpmākās darbības pamatvirzienus, lai valsts nevis tērētu līdzekļus imigrantu uzturēšanai, bet imigranti dotu pēc iespējas lielāku ekonomisko labumu Latvijas Republikai.</t>
  </si>
  <si>
    <t>Iesniegts MK konceptuāls ziņojums pat imigrācijas politiku, vienlaikus  sagatavoti nepieciešamie grozījumi Latvijas Republikas valsts robežas integrētas pārvaldības koncepcijā 2013.-2018.gadam.</t>
  </si>
  <si>
    <t>TM, LM, KM, EM, ĀM, IZM</t>
  </si>
  <si>
    <t>30.04.2015.</t>
  </si>
  <si>
    <t>157.2.</t>
  </si>
  <si>
    <t>Veikt pasākumu kompleksu, nodrošinot Latvijas Republikas valsts robežas integrētas pārvaldības koncepcijā 2013.-2018.gadam paredzēto mērķu un uzdevumu īstenošanu, modernas sabiedrības dinamiskas attīstības apstākļos nodrošinot valsts robežas drošību un kontroli.</t>
  </si>
  <si>
    <t>Uzturēta un attīstīta valsts robežas apsardzības sistēma atbilstoši Eiropas Savienības ārējām robežām izvirzītajām prasībām.</t>
  </si>
  <si>
    <t>FM, ZM, ĀM, AiM, SM, TM, VM</t>
  </si>
  <si>
    <t>157.3.</t>
  </si>
  <si>
    <t>Veikt pasākumu kompleksu, nodrošinot EUROSUR projekta realizāciju atbilstoši „Eiropas Robežu uzraudzības sistēmas (EUROSUR) ieviešanas plānam 2014.-2015.gadam”, uzlabojot pārrobežu noziedzības novēršanu un institūciju meklēšanas un glābšanas spēju paaugstināšanu.</t>
  </si>
  <si>
    <t>Realizēts EUROSUR projekts.</t>
  </si>
  <si>
    <t>157.4.</t>
  </si>
  <si>
    <t>Izveidot un ieviest Pasažieru datu reģistra sistēmu, lai palielinātu gaisa satiksmes drošību un valsts iekšējo drošību, kā arī lai sekmētu teroristu nodarījumu un smagu noziegumu novēršanu, atklāšanu un izmeklēšanu.</t>
  </si>
  <si>
    <t>PDR sistēmas un Pasažieru informācijas nodaļas darbības uzsākšana.</t>
  </si>
  <si>
    <t>157.5.</t>
  </si>
  <si>
    <t>Īstenot efektīvu ES Patvēruma, migrācijas un integrācijas fonda un ES Iekšējas drošības fonda līdzekļu izmantošanu, lai paaugstinātu robežkontroles sistēmas efektivitāti, ka arī veikt pasākumus Eiropas Savienības Padomes lēmuma 2009/315/TI "Par organizatoriskiem pasākumiem un saturu no sodāmības reģistra iegūtas informācijas apmaiņai starp dalībvalstīm'' ieviešanai un turpināt attīstīt lēmumā paredzēto starptautiskās personu sodāmības datu apmaiņas funkcionalitāti.</t>
  </si>
  <si>
    <t>Saskaņā ar Latvijas ekonomiskajām un sociālajām vajadzībām sniegts atbalsts likumīgai migrācijai, stiprināta taisnīga un efektīva atgriešanas stratēģija un veicināta nelikumīgās imigrācijas apkarošana, kā arī veikti datu apmaiņas testi ar citām ES dalībvalstīm.</t>
  </si>
  <si>
    <t>158.</t>
  </si>
  <si>
    <t>158.1.</t>
  </si>
  <si>
    <t>Veidojot vienotu tiesībaizsardzības iestāžu darbinieku augstākās izglītības sistēmu, izstrādāsim un ieviesīsim specializētu otrā līmeņa augstākās izglītības programmu tiesībaizsardzības un drošības iestāžu darbiniekiem.</t>
  </si>
  <si>
    <t xml:space="preserve">Izveidot studiju programmu atbilstoši policijas profesijas standartam, kā arī pilnveidot apmācības sistēmu, lai veicinātu izmeklēšanas iestādēm noteikto funkciju izpildes kvalitātes pieaugumu un sekmētu profesionālās izglītības iegūšanu iekšlietu nozares darbiniekiem. </t>
  </si>
  <si>
    <t>Studiju programmas satura izstrāde.</t>
  </si>
  <si>
    <t>158.2.</t>
  </si>
  <si>
    <t>Realizēt pasākumu kopumu Eiropas Aģentūras operatīvās sadarbības vadībai pie Eiropas Savienības dalībvalstu ārējām robežām (FRONTEX) izstrādātās maģistru studiju programmas īstenošanas uzsākšanai.</t>
  </si>
  <si>
    <t>Paaugstināta Valsts robežsardzes amatpersonu profesionalitāte, līdz ar to tiks paaugstināta Valsts robežsardzes kapacitāte valsts robežas drošības nodrošināšanas jomā.</t>
  </si>
  <si>
    <t>159.</t>
  </si>
  <si>
    <t>159.1.</t>
  </si>
  <si>
    <t>Modernizēsim iekšlietu nozares dienestu materiāli tehnisko bāzi.</t>
  </si>
  <si>
    <t>Izstrādāt iekšlietu nozares informācijas un komunikāciju tehnoloģiju (IKT) attīstības stratēģiju, tādejādi veicinot IeM sistēmas iestāžu darbības augstāku efektivitāti</t>
  </si>
  <si>
    <t>Ar IeM rīkojumu apstiprināta Iekšlietu nozares informācijas un komunikāciju tehnoloģiju (IKT) attīstības stratēģija.</t>
  </si>
  <si>
    <t>159.2.</t>
  </si>
  <si>
    <t>Uzlabot Iekšlietu ministrijas sistēmas iestāžu materiāli tehnisko nodrošinājumu, t.sk. panākot Valsts policijas darbinieku nodrošinājumu ar darbam piemērotām telpām, tādejādi  nodrošinot  iestāžu apgādi ar to funkciju īstenošanai nepieciešamajiem speciālajiem līdzekļiem, ekipējumu, bruņojumu un telpām.</t>
  </si>
  <si>
    <t>IeM sistēmas iestāžu darbības efektivitātes paaugstināšana, atbilstoši IeM un tās padotībā esošo iestāžu darbības stratēģijās noteiktajiem darbības virzieniem un to īstenošanai noteiktajiem uzdevumiem.</t>
  </si>
  <si>
    <t>159.3.</t>
  </si>
  <si>
    <t>Veikt  112 ārkārtas palīdzības dienesta vienotās tehnoloģiskās platformas  ieviešanas projekta sagatavošanu un realizāciju, lai nodrošinātu savlaicīgu pakalpojumu sniegšanu iedzīvotājiem.</t>
  </si>
  <si>
    <t>Ieviesta 112 vienotā tehnoloģiskā platforma.</t>
  </si>
  <si>
    <t>159.4.</t>
  </si>
  <si>
    <t>Izveidot Iekšlietu ministrijas sistēmas iestāžu mācību poligonu, nodrošinot pilnvērtīgu un kvalitatīvu apmācību procesa īstenošanu, taktisko iemaņu pilnveidošanu, jaunās tehnikas un aprīkojuma apgūšanu, tādējādi veicinot Iekšlietu ministrijas sistēmas iestāžu darbības augstāku efektivitāti.</t>
  </si>
  <si>
    <t xml:space="preserve">Izveidots mācību poligons. </t>
  </si>
  <si>
    <t>159.5.</t>
  </si>
  <si>
    <t xml:space="preserve">Nodrošināt Valsts ugunsdzēsības un glābšanas dienesta materiāli tehniskās bāzes modernizāciju, t.sk. jaunu Valsts ugunsdzēsības un glābšanas dienesta depo ēku būvniecību, kā arī esošo depo ēku rekonstrukciju, renovāciju atbilstoši mūsdienu prasībām, kā arī  speciālā aprīkojuma iegādi, lai pilnveidotu VUGD reaģēšanas spējas ķīmisko, bioloģisko, radioloģisko un kodolpiesārņojumu apdraudējumu gadījumā vai to izraisīto seku likvidēšanā. </t>
  </si>
  <si>
    <t>Veikta iestādes kapacitātes stiprināšana, kas veicina savlaicīgu ierašanās notikumu vietā, līdz ar to mazināts cietušo un bojāgājušo skaits, saglabātas materiālās vērtības.</t>
  </si>
  <si>
    <t>159.6.</t>
  </si>
  <si>
    <t>Nodrošināt Valsts policiju ar jauniem transportlīdzekļiem, veicinot tās darbības efektivitātes paaugstināšanu.</t>
  </si>
  <si>
    <t>Noslēgts jauns nomas līgums.</t>
  </si>
  <si>
    <t>159.7.</t>
  </si>
  <si>
    <t>Īstenot  eCall ieviešanas Latvijas Republikā rīcības plāna pasākumu realizāciju, lai nodrošinātu savlaicīgu pakalpojumu sniegšanu iedzīvotājiem.</t>
  </si>
  <si>
    <t>Nodrošināta eCall izsaukumu pieņemšana un apstrāde VUGD 112 zvanu centrā atbilstoši Eiropas Komisijas deleģētās Regulas (ES) Nr.305/2013  (2012.26.11.) prasībām.</t>
  </si>
  <si>
    <t>01.10.2017.</t>
  </si>
  <si>
    <t>160.</t>
  </si>
  <si>
    <t>160.1.</t>
  </si>
  <si>
    <t>Īstenosim Valsts policijas attīstības koncepciju. Pārveidosim Valsts policijas Iekšējās drošības biroju par iekšlietu ministra pārraudzībā esošu institūciju.</t>
  </si>
  <si>
    <t>Veikt pasākumu kompleksu, nodrošinot Valsts policijas attīstības koncepcijā paredzēto mērķu un uzdevumu īstenošanu, lai  realizētu Valsts policijas turpmākās attīstības ilgtermiņa stratēģiskus pamatvirzienus, kā arī turpmākai attīstībai nepieciešamus konceptuāli atrisināmus starpdisciplināru  problēmjautājumu risinājumus jomās, kurās tie tieši attiecas vai ietekmē citas valsts nozares.</t>
  </si>
  <si>
    <t>Valsts policijas struktūrvienību darbības efektivitātes paaugstināšana, t.sk. vienotās un salīdzināmās Operatīvās vadības struktūrvienību sistēmas izveide un ieviešana Valsts policijas reģionos, pirmstiesas kriminālprocesa neatliekamības kārtības piemērošana, lai vienkāršotu un padarītu efektīvāku noziedzīgo nodarījumu izmeklēšanu un personu saukšanu pie kriminālatbildības, u.c.</t>
  </si>
  <si>
    <t>160.2.</t>
  </si>
  <si>
    <t xml:space="preserve">Veikt pasākumu kompleksu, nodrošinot koncepcijā “Par Valsts policijas iekšējās drošības biroja pārveidošanu par iekšlietu ministra pārraudzībā esošo institūciju risinājumiem” paredzēto mērķu un uzdevumu īstenošanu, efektīva mehānisma nodrošināšana to amatpersonu iespējamo pārkāpumu noskaidrošanai un saukšanai pie atbildības, kuras veic izmeklēšanas darbības.     </t>
  </si>
  <si>
    <t>Izveidots Iekšējās drošības birojs.</t>
  </si>
  <si>
    <t>FM, KNAB, TM</t>
  </si>
  <si>
    <t>01.11.2015.</t>
  </si>
  <si>
    <t>161.</t>
  </si>
  <si>
    <t>161.1.</t>
  </si>
  <si>
    <t>Ieviesīsim Nacionālo kriminālizlūkošanas modeli tiesībaizsardzības iestādēs un valsts drošības iestādēs.</t>
  </si>
  <si>
    <t>Turpināt pasākumu kompleksu veikšanu, nodrošinot Nacionālās kriminālizlūkošanas modeļa izveidi un ieviešanu tiesībaizsardzības un valsts drošības iestādēs, kas vērsti uz informācijas un zināšanu iegūšanu par likumpārkāpumiem un to izdarījušām personām,  nolūkā veikt pasākumus, kas nākotnē novērsīs prognozējamo noziedzības pieaugumu izmaiņas vai to nelabvēlīgās izpausmes.</t>
  </si>
  <si>
    <t>Tiesību aizsardzības un valsts drošības iestādēs ievests Nacionālās kriminālizlūkošanas modelis, t.sk.realizējot uz prakses jaunajā MK instrukcijā "Tiesībaizsardzības iestāžu sadarbības kārtība noziedzības novēršanas un apkarošanas politikas īstenošanas jomā" noteikto darbību un procesa kopumu.</t>
  </si>
  <si>
    <t>FM, TM, AiM, KNAB, SAB, ĢP</t>
  </si>
  <si>
    <t>162.</t>
  </si>
  <si>
    <t>162.1.</t>
  </si>
  <si>
    <t>Pastiprināsim noziedzīgā ceļā iegūtu finanšu līdzekļu legalizācijas novēršanas un apkarošanas iespējas, izveidojot un pakāpeniski attīstot noziedzīgi iegūtu līdzekļu atguves dienestu (struktūrvienību) Valsts policijas sastāvā.</t>
  </si>
  <si>
    <t>Pastiprināt  noziedzīgā ceļā iegūtu finanšu līdzekļu legalizācijas novēršanas un apkarošanas iespējas, izveidojot un pakāpeniski attīstot noziedzīgi iegūtu līdzekļu atguves dienestu (struktūrvienību) Valsts policijas sastāvā.</t>
  </si>
  <si>
    <t>Noziedzīgi iegūtu līdzekļu atguves struktūrvienības izveide Valsts policijā.</t>
  </si>
  <si>
    <t>ĢP, VID, KNAB</t>
  </si>
  <si>
    <t>163.</t>
  </si>
  <si>
    <t>163.1.</t>
  </si>
  <si>
    <t>Novērsīsim ārvalstu inspirētu spēku veidotu Latvijas iekšējās drošības apdraudējumu.</t>
  </si>
  <si>
    <t>Realizēt pasākumu kompleksu, nodrošinot valsts konstitucionālās iekārtas, valstiskās neatkarības, valsts ekonomiskā, zinātniskā, tehniskā un militārā potenciāla, valsts noslēpuma un vitāli svarīgu valsts interešu aizsardzību un drošības nodrošināšanu pret spiegošanu, diversijām, kaitniecību, terora aktiem un cita veida apdraudējumiem, kā arī veikt īpašus pasākumus šo apdraudējumu novēršanai, izbeigšanai vai to izraisīto seku likvidēšanai.</t>
  </si>
  <si>
    <t>Novērsts Latvijas iekšējās drošības apdraudējums.</t>
  </si>
  <si>
    <t>ĀM, AiM, SAB</t>
  </si>
  <si>
    <t>163.2.</t>
  </si>
  <si>
    <t>Stingrāk pārraudzīsim, kontrolēsim un nepieciešamības gadījumā ierobežosim vai slēgsim to nevalstisko organizāciju darbību, kas apdraud Latvijas drošību.</t>
  </si>
  <si>
    <t>Realizēt pasākumu kompleksu, nodrošinot kontroli par nevalstisko organizāciju darbību, kas var apdraudēt Latvijas drošību.</t>
  </si>
  <si>
    <t>164.</t>
  </si>
  <si>
    <t>164.1.</t>
  </si>
  <si>
    <t>Pārskatīsim termiņuzturēšanās atļauju izsniegšanu kārtību, atbilstoši Latvijas nacionālās drošības interesēm.</t>
  </si>
  <si>
    <t>Pamatojoties uz Imigrācijas politikas koncepcijā izvirzītajām prioritātēm, sagatavot jaunu Imigrācijas likumprojektu, pilnveidojot ārzemnieku ieceļošanas, uzturēšanas, tranzīta izceļošanas un aizturēšanas kārtību, kā arī  kārtību, kādā ārzemniekus tur apsardzībā Latvijas Republikā un izraida no tās.</t>
  </si>
  <si>
    <t>Iesniegts MK Imigrācijas likumprojekts.</t>
  </si>
  <si>
    <t>164.2.</t>
  </si>
  <si>
    <t>Sagatavot Imigrācijas likumprojektam pakārtoto MK noteikumu projektu paketi, pilnveidojot ārzemnieku ieceļošanas, uzturēšanas, tranzīta izceļošanas un aizturēšanas kārtību,  kā arī kārtību, kādā ārzemniekus tur apsardzībā Latvijas Republikā un izraida no tās.</t>
  </si>
  <si>
    <t xml:space="preserve">MK noteikumu projekts iesniegts MK. </t>
  </si>
  <si>
    <t>30.03.2016.</t>
  </si>
  <si>
    <t xml:space="preserve">Ārpolitika </t>
  </si>
  <si>
    <t>165.</t>
  </si>
  <si>
    <t>165.1.</t>
  </si>
  <si>
    <t xml:space="preserve">Konsekventi īstenosim valdības ārpolitikas pamatuzdevumu – garantēt valsts drošību un stabilitāti, starptautiski veidot priekšnoteikumus valsts ekonomiskajai izaugsmei un iedzīvotāju labklājībai. Starptautiskajās organizācijās un divpusējās attiecībās ar citām valstīm uzsvērsim Latvijas valsts tiesiskās pēctecības principu. Izmantosim Latvijas dalību Apvienoto Nāciju Organizācijā, Eiropas Savienībā un Ziemeļatlantijas Līguma organizācijā kā ietvaru šī pamatuzdevuma izpildei un nodrošināsim Latvijas interešu īstenošanu divpusējo, reģionālo un globālo ārpolitikas izaicinājumu kontekstā. </t>
  </si>
  <si>
    <t>Aktīvi piedalīties Eiropas un reģiona drošības izaicinājumu risināšanā;  nodrošināt pilnu Latvijas līdzdalību un sabiedroto atbalstu NATO Velsas samita lēmumu ieviešanā.</t>
  </si>
  <si>
    <t>Nodrošināti kolektīvās aizsardzības stiprināšanas pasākumi Baltijas valstīs.</t>
  </si>
  <si>
    <t>Ārpolitika</t>
  </si>
  <si>
    <t>165.2.</t>
  </si>
  <si>
    <t>Nodrošināt Latvijas iesaisti starptautiskajos procesos, atbalstot Latvijas dalību ANO misijās, kā arī veicināt Latvijas atpazīstamību, orientējoties uz Latvijas kandidēšanu uz ANO Drošības Padomi (2026.-2027.g.).</t>
  </si>
  <si>
    <t>Latvijas civilie un militārie eksperti nosūtīti dalībai ANO misijās. Līdz 31.12.2016.- vismaz 1, plānojot pieaugumu/ saglabājot esošo skaitu katru nākamo gadu.</t>
  </si>
  <si>
    <t>AM</t>
  </si>
  <si>
    <t>165.3.</t>
  </si>
  <si>
    <t>Paust proaktīvu pozīciju starptautiskajos bruņojuma kontroles formātos, veicinot globālu kodolieroču neizplatīšanu, atbruņošanos un līdzsvaru reģionā, sekmējot drošību un stabilitāti Eiropā un pasaulē.</t>
  </si>
  <si>
    <t>Latvija piedalās bruņojuma kontroles formātu lēmumu pieņemšanas institūcijās, tostarp Starptautiskās Atomenerģijas aģentūra valdē, Ķīmisko ieroču aizlieguma organizācijas Izpildu padomē, kā arī Konkrētu ieroču konvencijas 2. labotā protokola prezidentūrā. Līdz 31.12.2015 plānota dalība 10 sanāksmēs, skaitu saglabājot arī nākamajos gados.</t>
  </si>
  <si>
    <t>165.4.</t>
  </si>
  <si>
    <t>Konsekventi īstenosim valdības ārpolitikas pamatuzdevumu – garantēt valsts drošību un stabilitāti, starptautiski veidot priekšnoteikumus valsts ekonomiskajai izaugsmei un iedzīvotāju labklājībai. Starptautiskajās organizācijās un divpusējās attiecībās ar citām valstīm uzsvērsim Latvijas valsts tiesiskās pēctecības principu. Izmantosim Latvijas dalību Apvienoto Nāciju Organizācijā, Eiropas Savienībā un Ziemeļatlantijas Līguma organizācijā kā ietvaru šī pamatuzdevuma izpildei un nodrošināsim Latvijas interešu īstenošanu divpusējo, reģionālo un globālo ārpolitikas izaicinājumu kontekstā.</t>
  </si>
  <si>
    <t>Nodrošināt Latvijas civilo ekspertu dalību EDSO speciālajā novērošanas misijā Ukrainā, tādējādi īstenojot Latvijas  ietekmi EDSO pamatprincipu Ukrainā ieviešanā.</t>
  </si>
  <si>
    <t xml:space="preserve"> Dalībai EDSO speciālajā novērošanas misijā Ukrainā nosūtīti līdz 10 civilie eksperti.  Mandāts noteikts līdz 31.03.2015 ar iespēju pagarināt.</t>
  </si>
  <si>
    <t>AiM, IeM, TM</t>
  </si>
  <si>
    <t>165.5.</t>
  </si>
  <si>
    <t xml:space="preserve">Aizstāvēt Latvijas intereses starptautiskajās organizācijās, aktīvi paužot savu nostāju un iestājoties pret starptautisko tiesību pārkāpumiem un starptautiskās drošības sistēmas pamatprincipu graušanu. Kā ANO Cilvēktiesību padomes dalībvalstij iestāties par cilvēktiesību, tiesiskuma un demokrātijas principu ievērošanu.
</t>
  </si>
  <si>
    <t xml:space="preserve"> Nodrošināta Latvijas interešu paušana starptautiskajās organizācijās.</t>
  </si>
  <si>
    <t>165.6.</t>
  </si>
  <si>
    <t>Politikas plānošanas dokumenta izstrāde ārpolitikas nozarē.</t>
  </si>
  <si>
    <t>MK izskatīšanai iesniegts politikas plānošanas dokuments.</t>
  </si>
  <si>
    <t>166.</t>
  </si>
  <si>
    <t>166.1.</t>
  </si>
  <si>
    <t>Īstenosim Latvijas prezidentūras Eiropas Savienības Padomē darba programmu, īpašu vērību pievēršot prezidentūras prioritārajiem darbības virzieniem: Eiropas Savienības konkurētspējai un izaugsmei, Eiropas digitālā potenciāla izmantošanai Eiropas Savienības attīstībā un Eiropas Savienības lomas stiprināšanai globālā mērogā.</t>
  </si>
  <si>
    <t>Nodrošināsim ES dalībvalstu sadarbības veicināšanu aizsardzības spēju attīstības jomā, kopējās diskusijās uzsverot ciešas reģionālas sadarbības nozīmi, efektīvu resursu izmantošanu, kā arī tādu ES rīcību, kas nedublē un ir koordinēta ar NATO spēju attīstības procesiem.</t>
  </si>
  <si>
    <t>Nodrošināta Latvijas pozīcijas sagatavošana un paušana divpusējos un daudzpusējos sarunu formātos.</t>
  </si>
  <si>
    <t>166.2.</t>
  </si>
  <si>
    <t xml:space="preserve">Realizēsim Latvijas prezidentūras ES Padomē dienas kārtības noteikšanu tādā veidā, lai digitālā tēma tiktu integrēta katrā no atbilstošajām sektoru padomēm un panākts maksimāls progress trīs Latvijas izvirzīto galveno Digitālās tēmas prioritāšu attīstībā, t.i., uzticamības veicināšanā digitālajam vienotajam tirgum, e-pārvaldes attīstībā un kibertelpas drošībā.  </t>
  </si>
  <si>
    <t xml:space="preserve">1)Atbilstošo ministru padomju diskusijās un politikas virzienos integrēti digitālie aspekti.
2) Jūnija Vispārējā ministru padome ir pieņēmusi skaidrus uzstādījumus tālākajai ES politikas attīstībai digitālajā jomā, to starp, par digitālo vienoto tirgu. 
3) ES Digitālās politikas attīstības diskusijās iesaistīti gan vietējie uzņēmēji, nevalstiskais sektors, valsts pārvalde, gan ES valstis un ES institūcijas Rīgā notikušas Digitālās asamblejas laikā. 
</t>
  </si>
  <si>
    <t>166.3.</t>
  </si>
  <si>
    <t>Nodrošināt pasākumu īstenošanu atbilstoši Eiropas Savienības valsts pārvaldes foruma (EUPAN) vidēja termiņa prioritātēm, lai sekmētu zināšanu un pieredzes piesaistīšanu un noturēšanu valsts pārvaldē, veicinātu inovatīvāku un atklātāku valsts pārvaldi un izvērtētu jaunas pieejas publisko pakalpojumu un informācijas nodrošināšanai sabiedrībai, īpaši uzsverot digitālo tehnoloģiju lomu valsts pārvaldes modernizācijā.</t>
  </si>
  <si>
    <t>Augsta līmeņa darba grupa Latvijas prezidentūras Eiropas Savienības Padomē ietvaros – 3 noorganizētas sanāksmes.</t>
  </si>
  <si>
    <t>166.4.</t>
  </si>
  <si>
    <t>Īstenot ZM LV PRES darba programmu un prioritāros virzienus ZM atbildības jomās.</t>
  </si>
  <si>
    <t xml:space="preserve">Latvijas pārstāvju vadītas sanāksmes ZM kompetences jomā:
12 Īpašās lauksaimniecības komitejas sanāksmes;
6 ES Lauksaimniecības un zivsaimniecības ministru padomes sanāksmes;
ap 150-200 Padomes darba grupu sanāksmes;
Dalība ap 30 Starptautisko organizāciju u.c. starptautiskās sanāksmes.
Piedalīšanās 13 pasākumu un sanāksmju organizēšanā Latvijā.
</t>
  </si>
  <si>
    <t>166.5.</t>
  </si>
  <si>
    <t xml:space="preserve">Vadīt ES Padomes darbu un efektīvi realizēt Latvijas prezidentūras noteiktās prioritātes. Īstenot no Latvijas prezidentūras ES Padomē darba programmas izrietošo prezidentūras pasākumu kalendāru, kā arī nodrošināt prezidentūras kultūras un publiskās diplomātijas programmu. </t>
  </si>
  <si>
    <t>Īstenota Latvijas prezidentūras ES Padomē darba programma.</t>
  </si>
  <si>
    <t>166.6.</t>
  </si>
  <si>
    <t>Nodrošināt Austrumu partnerības samita norisi Rīgā 2015.gada 21.-22.maijā, kā arī ar to saistītos Austrumu partnerības pasākumus.</t>
  </si>
  <si>
    <t>Latvijas prezidentūras ES Padomē laikā Rīgā noorganizēts Austrumu partnerības samits.</t>
  </si>
  <si>
    <t>30.05.2015.</t>
  </si>
  <si>
    <t>166.7.</t>
  </si>
  <si>
    <t>Vadīt Ministru padomes Briselē un neformālās Ministru padomes Rīgā atbilstoši prezidentūras prioritātēm. Īstenot prioritāros darbības virzienus, sastādot padomju darba kārtības.</t>
  </si>
  <si>
    <t>Nodrošināta orientējoši 50 Ministru padomju sēžu vadība.</t>
  </si>
  <si>
    <t>ĀM, FM, TM, IeM, LM, VM, EM, IZM, SM, ZM, VARAM, KM</t>
  </si>
  <si>
    <t>166.8.</t>
  </si>
  <si>
    <t>Sadarboties efektīvi ar Eiropas Parlamentu, lai pilnībā īstenotu prezidentūras darba programmā iekļautās prioritātes.</t>
  </si>
  <si>
    <t>Nodrošināta līdzdalība orientējoši 12 Eiropas Parlamenta plenārsesijās.</t>
  </si>
  <si>
    <t>AiM, EM, FM, IeM, IzM, KM, LM, SM, TM, VARAM, VM, ZM</t>
  </si>
  <si>
    <t>166.9.</t>
  </si>
  <si>
    <t>Sadarboties ar Eiropas Komisiju, lai izstrādātu darba programmas atbilstoši prezidentūras prioritārajiem virzieniem, kā arī politikas iniciatīvas un likumdošanas aktus.</t>
  </si>
  <si>
    <t>Izstrādātas piecas komunikācijas prezidentūras prioritārajos virzienos.</t>
  </si>
  <si>
    <t xml:space="preserve"> Ārpolitika</t>
  </si>
  <si>
    <t>166.10.</t>
  </si>
  <si>
    <t>Atbilstoši Latvijas prezidentūras Eiropas Savienības Padomē darba programmai organizēt e-veselības nedēļu, kuras ietvaros apvienot augsta līmeņa konferenci, e-veselības tīkla (eHealth Network) dalībvalstu sanāksmi, starptautisku e-veselības risinājumu izstādi un to pavadošos pasākumus (paralēlās sesijas, e–veselības līderības balvas piešķiršana, m–veselības simpozijs, u.c.), kā arī nodrošināt Eiropas Savienības Padomes darba grupas par medicīnisko ierīču regulējuma virzību Latvijas prezidentūras Eiropas Savienības Padomē laikā.</t>
  </si>
  <si>
    <t>Tiks īstenots lielākais Latvijas prezidentūras Eiropas Savienības Padomē pasākums Rīgā - e-veselības nedēļa, kā arī  Eiropas Savienības Padomes Farmācijas preču un medicīnas ierīču darba grupa sanāksmē tiks risināti jautājumi kompromisa sasniegšanai par medicīnisko ierīču regulējumu.</t>
  </si>
  <si>
    <t>166.11.</t>
  </si>
  <si>
    <t>Organizēt ES Stratēģijas Baltijas jūras reģionam 6. ikgadējo forumu „Sasniegt e-kvalitāti, savienojot reģionu” 2015. gada 15.-16. jūnijā Jūrmalā ar mērķi diskutēt par Baltijas jūras reģiona konkurētspēju, tā digitālo savienojamību, kultūras, veselības, zinātnes, enerģijas efektivitātes, telpiskās plānošanas un citām tēmām.</t>
  </si>
  <si>
    <t xml:space="preserve">Noorganizēts ES Stratēģijas Baltijas jūras reģionam 6. ikgadējais forums „Sasniegt e-kvalitāti, savienojot reģionu”. </t>
  </si>
  <si>
    <t>166.12.</t>
  </si>
  <si>
    <t>Atbilstoši Latvijas prezidentūras Eiropas Savienības Padomē darba programmai, organizēt Augsta līmeņa aviācijas konferenci par bezpilota lidaparātiem (05., 06.03.2015.), trešo ASEM transporta ministru sanāksmi (29., 30.04.2015.), TEN-T dienas (25., 26.06.2015.).</t>
  </si>
  <si>
    <t>Noorganizēti 3  Latvijas prezidentūras Eiropas Savienības Padomē pasākumi Rīgā</t>
  </si>
  <si>
    <t>167.</t>
  </si>
  <si>
    <t>167.1.</t>
  </si>
  <si>
    <t>Aktīvi piedalīsimies Eiropas Savienības kā stipras nacionālu valstu savienības veidošanā, īpaši veicinot kopīgas ārējās, drošības, enerģētikas un vienotā tirgus politikas īstenošanu. Latvijas pārstāvju darbību starptautiskajās organizācijās balstīsim uz ilgtermiņa Latvijas nacionālo interešu aizstāvību. Aizstāvot nacionālās intereses, atbalstīsim arī Eiropas Savienības tālāku integrāciju un Eiropas Savienības politisko un ekonomisko vienotību, vienotu Eiropas Savienības ārpolitiku un eirozonas stabilitāti.</t>
  </si>
  <si>
    <t>Turpināt aktīvu darbu pie Ekonomiskās un monetārās savienības (EMS) pilnveides.</t>
  </si>
  <si>
    <t xml:space="preserve">Pārstāvēta Latvijas pozīcija visos līmeņos un sadarbības formātos. </t>
  </si>
  <si>
    <t>EM, FM, LM, TM</t>
  </si>
  <si>
    <t>167.2.</t>
  </si>
  <si>
    <t>Iestāties par Latvijas interesēm atbilstošu Eiropadomes lēmumu sagatavošanu COREPER līmenī un aizstāvēt Latvijas intereses Vispārējo lietu padomē.</t>
  </si>
  <si>
    <t>ES dokumentos atspoguļotas Latvijas intereses.</t>
  </si>
  <si>
    <t>167.3.</t>
  </si>
  <si>
    <t>Veidot ciešu sadarbību ar stratēģiskajiem partneriem reģionā – Baltijas un Ziemeļvalstīm, Vāciju un Poliju. Identificēt līdzīgi domājošas partnervalstis dažādās iespējamās sadarbības jomās un rīkot konsultācijas ar mērķi veiksmīgāk aizstāvēt kopīgās intereses ES.</t>
  </si>
  <si>
    <t xml:space="preserve">Regulāras dažādu līmeņu vizītes un konsultācijas ar ES partnervalstīm sākot no 2015.gada un turpmāk - vidēji 24 vizītes un konsultācijas gadā. Padziļinātas attiecības ar stratēģiskajiem partneriem reģionā, īpaši ekonomiskajā jomā, pievēršot uzmanību reģiona sadarbības jautājumiem, uzturot regulāru politisko dialogu un ekspertu līmeņa konsultācijas par Latvijai būtiskiem jautājumiem. </t>
  </si>
  <si>
    <t>167.4.</t>
  </si>
  <si>
    <t>Aktualizēt diskusiju par Eiropas drošības vidi un tālākas rīcības stratēģiju un reaģēšanu.</t>
  </si>
  <si>
    <t>Pieņemts lēmums par Eiropas Drošības stratēģijas pārskatīšanu.</t>
  </si>
  <si>
    <t>167.5.</t>
  </si>
  <si>
    <t>Turpināt atbalstīt ES Kopējās drošības un aizsardzības politikas (KDAP) attīstīšanu un KDAP instrumentu izmantošanu, piedaloties KDAP misijās un operācijās. Veidot kvalificētu civilo ekspertu kopumu dalībai misijās, radot iespēju kandidēt uz ietekmīgiem amatiem misijās.</t>
  </si>
  <si>
    <t xml:space="preserve">Nodrošināta Latvijas civilo ekspertu dalība ES misijās Latvijas interešu reģionos Latvijas interešu reģionos, 2015.- vismaz 4 un plānojot pieaugumu vēlākais no 2016. gada. </t>
  </si>
  <si>
    <t>168.</t>
  </si>
  <si>
    <t>168.1.</t>
  </si>
  <si>
    <t>Veidosim attiecības ar Eiropas Savienības kaimiņvalstīm, balstoties uz starptautisko tiesību principu ievērošanu, savstarpējās cieņas un Eiropas vērtību pamatiem.</t>
  </si>
  <si>
    <t>Iestāties par vienotu un konsekventu ES politiku attiecībās ar Krieviju. Divpusējās sadarbības ietvaros organizēt Latvijas-Krievijas Starpvaldību komisijas darbu, Ārlietu ministriju politiskās konsultācijas. Turpināt Latvijas un Krievijas robežas demarkācijas procesu.</t>
  </si>
  <si>
    <t xml:space="preserve">Organizēts SVK darbs un Ārlietu ministriju konsultācijas, ik gadu vismaz trīs reizes. Turpināti Latvijas un Krievijas robežas demarkācijas pasākumi. </t>
  </si>
  <si>
    <t>168.2.</t>
  </si>
  <si>
    <t>Turpināt padziļināt sadarbību ar Austrumu partnerības valstīm. Iestāties par progresu vīzu atvieglojumu un liberalizācijas jautājumos, sekmēt ekonomisko sadarbību, sniegt ekspertīzi un cita veida palīdzību. Veicināt Asociācijas līgumu ar Ukrainu, Moldovu un Gruziju īstenošanu.</t>
  </si>
  <si>
    <t>Organizētas regulāras dažādu līmeņu vizīšu apmaiņas, konsultācijas, Starpvaldību komisiju sēdes, pieredzes nodošanas u.c. pasākumi, vismaz 12 reizes ik gadu.</t>
  </si>
  <si>
    <t>168.3.</t>
  </si>
  <si>
    <t xml:space="preserve">
Paplašināt divpusējo sadarbību ar Centrālāzijas valstīm, īpaši ekonomikas jomā. Latvijas prezidentūras ES Padomē ietvaros sekmēt ES un Centrālāzijas attiecību padziļināšanu, kā arī ES Stratēģijas Centrālāzijai izvērtējuma sagatavošanu. Veicināt ES robežu pārvaldības programmas BOMCA IX uzsākšanu, Latvijai piedaloties kā tās vadošajai valstij. 
</t>
  </si>
  <si>
    <t>Nodrošināta dažāda līmeņa vizīšu apmaiņa, konsultāciju rīkošana, vismaz 2 reizes gadā. Līdz 2015. gada beigām sagatavots ES Stratēģijas Centrālāzijai izvērtējums. 2015. gadā uzsākta programmas BOMCA IX īstenošana.</t>
  </si>
  <si>
    <t>168.4.</t>
  </si>
  <si>
    <t>Atbalstīt turpmāku aktīvu ES iesaisti dienvidu kaimiņu reģionā ES kaimiņattiecību politikas kontekstā, lai veicinātu stabila un droša reģiona attīstību, kā arī virzību uz demokrātijas, tiesiskuma un cilvēktiesību vērtību ievērošanu.</t>
  </si>
  <si>
    <t>Nodrošināta viedokļa paušana ES pasākumos, organizētas vizītes un konsultācijas, sākot ar 2015. gadu un turpmāk- vidēji trīs gadā.</t>
  </si>
  <si>
    <t>168.5.</t>
  </si>
  <si>
    <t>Sniegt atbalstu ES kandidātvalstu un potenciālo kandidātvalstu:  Maķedonijas, Melnkalnes, Turcijas, Albānijas, Bosnijas un Hercegovinas, Kosovas un Serbijas pievienošanās procesam ES, Latvijas pieredzes nodošana.</t>
  </si>
  <si>
    <t xml:space="preserve">Organizētas augsta līmeņa vizītes un divpusējās konsultācijas; Latvijas pozīciju sagatavošana un paušana ES Padomes Paplašināšanās un Rietumbalkānu darba grupās; nodota Latvijas eirointegrācijas pieredze. 2015.gadā līdz 6, 2016., 2017. un 2018. gadā vidēji 2 vizītes/konsultācijas gadā.  
2016., 2017. un 2018. gadā prognozējam vismaz 1 vai 2 vizītes/konsultācijas gadā.  
</t>
  </si>
  <si>
    <t>169.</t>
  </si>
  <si>
    <t>169.1.</t>
  </si>
  <si>
    <t xml:space="preserve">Īstenosim Eiropas Savienības attīstības sadarbības mērķus, koncentrējoties uz Latvijas ārpolitikas prioritāšu reģioniem – Austrumu partnerības un Centrālāzijas valstīm. </t>
  </si>
  <si>
    <t xml:space="preserve">
Palielināt Latvijas sniegtās attīstības palīdzības apjomu, tiecoties uz starptautisko saistību izpildi, un to novirzot attīstības sadarbības prioritārajām jomām. 
</t>
  </si>
  <si>
    <t xml:space="preserve">Ik gadu pakāpeniski palielināts finansējums  attīstības sadarbības īstenošanai, ļaujot Latvijai tuvoties starptautisko attīstības finansējuma mērķu sasniegšanai. Latvijas kopējais attīstības palīdzības apjoms (kopā divpusējā un daudzpusējā palīdzība) pieaug ~0,5-1 miljons EUR gadā. </t>
  </si>
  <si>
    <t>169.2.</t>
  </si>
  <si>
    <t>Palielināt Latvijas nevalstisko organizāciju, valsts institūciju, privātā sektora un sociālo partneru īstenoto projektu apjomu Latvijas prioritārajās partnervalstīs, t.sk. sadarbībā ar citiem donoriem.</t>
  </si>
  <si>
    <t xml:space="preserve">Pieaug īstenoto projektu skaits, t.sk. ar citu donoru līdzfinansējumu, ik gadu 3-5 jauni projekti. </t>
  </si>
  <si>
    <t>339.</t>
  </si>
  <si>
    <t>169.3.</t>
  </si>
  <si>
    <t xml:space="preserve">Izstrādāt un apstiprināt jaunu Latvijas attīstības sadarbības politikas vidēja termiņa plānošanas dokumentu (2016-2020).      </t>
  </si>
  <si>
    <t xml:space="preserve">MK apstiprināts jauns attīstības sadarbības politikas plānošanas dokuments. </t>
  </si>
  <si>
    <t>31.01.2016.</t>
  </si>
  <si>
    <t>169.4.</t>
  </si>
  <si>
    <t xml:space="preserve">Sākot ar 2015. gadu, rīkotas 2 apmācību sesijas gadā, pakāpeniski palielinot dalībnieku skaitu. </t>
  </si>
  <si>
    <t>170.</t>
  </si>
  <si>
    <t>170.1.</t>
  </si>
  <si>
    <t>Stiprināsim stratēģisko partnerību ar Amerikas Savienotajām Valstīm drošības politikas un ekonomikas jomā. Veicināsim maksimālu Eiropas Savienības un transatlantiskās tirdzniecības telpas integrāciju, likvidējot šķēršļus brīvai preču, pakalpojumu un investīciju plūsmai.</t>
  </si>
  <si>
    <t>Organizēsim semināru par transatlantisko sadarbību Latvijas prezidentūras ES Padomē ietvaros Vašingtonā, ASV.</t>
  </si>
  <si>
    <t xml:space="preserve">Noorganizēts seminārs par transatlantisko sadarbību. Apkopoti semināra secinājumi un prezentēti atbilstošās ES darba grupās, piedāvājot tālākos rīcības virzienus ES-ASV sadarbības veicināšanai Kopējās drošības un aizsardzības politikas jomā. </t>
  </si>
  <si>
    <t>170.2.</t>
  </si>
  <si>
    <t>Nodrošināta turpmāka ASV militārā klātbūtne Latvijā un pārējās Baltijas valstīs, tai skaitā piedaloties regulārajās militārajās mācībās, izmantojot vizīšu un konsultāciju mehānismu, vismaz 15 reizes gadā.</t>
  </si>
  <si>
    <t>170.3.</t>
  </si>
  <si>
    <t xml:space="preserve">Turpināt sadarbību ar ASV, lai attīstītu kiberdrošības un kibernoziedzības apkarošanas spējas nacionālā un reģionālā līmenī, t. sk. pievēršoties arī kritiskajai infrastruktūrai tautsaimniecībai svarīgās nozarēs. </t>
  </si>
  <si>
    <t>Turpinātas uzsāktās divpusējās un daudzpusējās sadarbības iniciatīvas ar industrijas līdzdalību.</t>
  </si>
  <si>
    <t>AiM, IeM</t>
  </si>
  <si>
    <t>170.4.</t>
  </si>
  <si>
    <t>Paplašināt ekonomiskās attiecības ar ASV, kā arī sekmēt ASV iesaisti Eiropas un reģionālās enerģētiskās neatkarības stiprināšanas un reģiona enerģētiskajā diversifikācijā.</t>
  </si>
  <si>
    <t xml:space="preserve">Rīkotas biznesa misijas ar abu valstu uzņēmēju līdzdalību, sākot ar 2015.gadu un turpmāk- vismaz vienu reizi gadā. Panākta lielāka ASV iesaiste Eiropas sašķidrinātās dabas gāzes tirgū. </t>
  </si>
  <si>
    <t>170.5.</t>
  </si>
  <si>
    <t xml:space="preserve"> Veicināt ES-ASV Transatlantiskās Tirdzniecības un investīciju partnerības (TTIP) noslēgšanu un enerģētikas sadaļas iekļaušanu TTIP tekstā. Skaidrot sabiedrībai līguma būtību un mērķus, kas vērsti uz dzīves standartu uzlabošanu un labklājību, kā arī jaunām iespējām uzņēmējiem. </t>
  </si>
  <si>
    <t xml:space="preserve">Rasti abpusēji pieņemami  risinājumi diskutablajos TTIP sarunu punktos, lai noslēgtu TTIP, t.sk. diskusijas ES padomes formātos Latvijas prezidentūras laikā – Tirdzniecības politikas komitejā, COREPER, neformālajā un formālajā Ārlietu ministru padomes sanāksmē par tirdzniecības jautājumiem. Pieaugusi sabiedrības izpratne par TTIP noslēgšanas nozīmi. Notikuši informatīvi pasākumi, semināri, diskusijas, publikācijas par TTIP (vismaz 6 pasākumi 2015. gadā, pēc tam vadoties pēc sarunu gaitas).
</t>
  </si>
  <si>
    <t xml:space="preserve">ĀM </t>
  </si>
  <si>
    <t>AiM, EM, FM, IeM, IzM, KM, LM, SM, TM, VARAM, VM, ZM.</t>
  </si>
  <si>
    <t>170.6.</t>
  </si>
  <si>
    <t>Padziļināt sadarbību jauno un netradicionālo drošības izaicinājumu apkarošanā un ierobežošanā.</t>
  </si>
  <si>
    <t xml:space="preserve">Identificētas nepieciešamās sadarbības jomas un resursi. </t>
  </si>
  <si>
    <t>171.</t>
  </si>
  <si>
    <t>171.1.</t>
  </si>
  <si>
    <t xml:space="preserve">Pabeigsim sarunas par Latvijas iestāšanos Ekonomiskās sadarbības un attīstības organizācijā līdz 2016. gada beigām. </t>
  </si>
  <si>
    <t>Efektīvi koordinēt un vadīt iestāšanās sarunas ESAO saskaņā ar Latvijas pievienošanās Ceļa kartē norādītajiem uzdevumiem.</t>
  </si>
  <si>
    <t xml:space="preserve">Ne retāk kā divas reizes gadā MK informēts par pievienošanās procesa gaitu. Pabeigtas sarunas par Latvijas iestāšanos Ekonomiskās sadarbības un attīstības organizācijā. </t>
  </si>
  <si>
    <t>143, 144, 145, 146</t>
  </si>
  <si>
    <t>EM, FM, IZM, LM, SAM, TM, VM, VARAM, ZM, CSP, KNAB, KP, VAS PA</t>
  </si>
  <si>
    <t>171.2.</t>
  </si>
  <si>
    <t>Atbalstīt Latvijas izvērtējuma veikšanu Latvijas pievienošanās ESAO Ceļa kartē minētajā 21 komitejā un darba grupā.</t>
  </si>
  <si>
    <t xml:space="preserve">Ne retāk kā divas reizes gadā  MK informēts par pievienošanās procesa gaitu (saskaņā ar 02.12.2013. MK rīkojumu Nr.584 "Par darba grupu sarunām par Latvijas Republikas pievienošanos Ekonomiskās sadarbības un attīstības organizācijai"). </t>
  </si>
  <si>
    <t>171.3.</t>
  </si>
  <si>
    <t xml:space="preserve">Iesniegt Latvijas iestāšanās sarunu noslēguma paziņojumu ESAO. Parakstīt līgumu starp Latviju un ESAO. </t>
  </si>
  <si>
    <t>Latvija pievienojas ESAO Konvencijai.</t>
  </si>
  <si>
    <t>172.</t>
  </si>
  <si>
    <t>172.1.</t>
  </si>
  <si>
    <t xml:space="preserve">Sekmēsim valsts konkurētspēju un ilgtspējīgu attīstību, īstenosim efektīvu un vienotu ārējo ekonomisko politiku. Aizstāvēsim ārējās ekonomiskās intereses tradicionālajās partnervalstīs un aktīvi atbalstīsim Latvijas uzņēmumus identificētajos jaunajos eksporta tirgos, veidojot ciešākas attiecības ar jaunajiem ekonomiskās izaugsmes līderiem. </t>
  </si>
  <si>
    <t>Nodrošināt noslēgto divpusējo ekonomiskās sadarbības līgumu ietvaros izveidoto Starpvaldību komisiju/Apvienoto komiteju (SVK/AK) darbu ar partnervalstīm Latvijas uzņēmēju identificēto jautājumu risināšanai.</t>
  </si>
  <si>
    <t>Pārstāvētas Latvijas ekonomiskās intereses, lai valdības un uzņēmēju līmenī risinātu abām pusēm aktuālus divpusējās ekonomiskās sadarbības jautājumus un veicinātu turpmākās ekonomiskās sadarbības paplašināšanos (organizētas 3-7 SVK/AK gadā).</t>
  </si>
  <si>
    <t>31.12.2015.
31.12.2016.
31.12.2017.
31.12.2018.</t>
  </si>
  <si>
    <t>172.2.</t>
  </si>
  <si>
    <t>172.3.</t>
  </si>
  <si>
    <t>Sekmēsim valsts konkurētspēju un ilgtspējīgu attīstību, īstenosim efektīvu un vienotu ārējo ekonomisko politiku. Aizstāvēsim ārējās ekonomiskās intereses tradicionālajās partnervalstīs un aktīvi atbalstīsim Latvijas uzņēmumus identificētajos jaunajos eksporta tirgos, veidojot ciešākas attiecības ar jaunajiem ekonomiskās izaugsmes līderiem.</t>
  </si>
  <si>
    <t>Nodrošināt Latvijas interešu pārstāvību ES tirdzniecības attiecībās ar prioritārajiem partneriem, t.sk. Austrumu Partnerības valstīm, Brazīliju, Indiju, Japānu, Ķīnu un Krieviju par starptautiskās tirdzniecības nosacījumu uzlabošanu un līdzšinējo tirgus pieejamības saistību ievērošanu.</t>
  </si>
  <si>
    <t>Latvijas intereses pārstāvētas ES formātos (Tirdzniecības ministru padomē, Tirdzniecības politikas komitejā; u.c. padomes/komisijas darba grupās).</t>
  </si>
  <si>
    <t>172.4.</t>
  </si>
  <si>
    <t>Rīkot regulāras Ārējās ekonomiskās politikas koordinācijas padomes sēdes, lai apspriestu aktuālos Latvijas ārējās ekonomiskās politikas jautājumus. Organizēt Latvijas uzņēmēju biznesa misijas augsta līmeņa amatpersonu vizīšu ietvaros.</t>
  </si>
  <si>
    <t>Sākot ar 2015. gadu un turpmāk rīkotas vismaz četras Ārējās ekonomiskās politikas koordinācijas padomes sēdes gadā. Augsta līmeņa amatpersonu vizītēs piedalās Latvijas uzņēmēju biznesa misijas.</t>
  </si>
  <si>
    <t>172.5.</t>
  </si>
  <si>
    <t>Rīkot regulārus informatīvos seminārus Latvijas uzņēmējiem par biznesa iespējām t.s. jaunajos tirgos sadarbībā ar LIAA, LTRK, LDDK u.c. institūcijām, kas veltīti  Latvijas kokmateriālu, ķīmiskās rūpniecības, pārtikas rūpniecības, IT pakalpojumu, augstākās izglītības un tūrisma, kā arī citu nozaru eksportam.</t>
  </si>
  <si>
    <t>2015. gadā un turpmāk rīkoti vismaz desmit semināri gadā.</t>
  </si>
  <si>
    <t>172.6.</t>
  </si>
  <si>
    <t>Nodrošināt Latvijas vēstniecības Korejas Republikā atvēršanu. Turpināt darbu pie Latvijas diplomātisko un konsulāro pārstāvniecību, t.sk. goda konsulu, paplašināšanas strauji augošajos pasaules reģionos un vadošo tirdzniecības bloku valstīs.</t>
  </si>
  <si>
    <t>Turpināts darbs pie vēstniecības Korejas Republikā, kā arī citu jaunu diplomātisko un konsulāro pārstāvniecību atvēršanu. Paplašināts Latvijas goda konsulu tīkls, sākot ar 2015. gadu un turpmāk atverot ik gadu vienu jaunu goda konsulātu.</t>
  </si>
  <si>
    <t>129</t>
  </si>
  <si>
    <t>173.</t>
  </si>
  <si>
    <t>173.1.</t>
  </si>
  <si>
    <t>Starptautiski skaidrosim Latvijas 20. gadsimta vēsturi, veicinot izpratni par Padomju Sociālistisko Republiku Savienības un nacistiskās Vācijas okupācijām un to režīmu pastrādātajiem noziegumiem, par Latvijas un tās pilsoņu lomu Otrajā pasaules karā.</t>
  </si>
  <si>
    <t>Sniegt atbalstu Latvijas Okupācijas muzeja darbības paplašināšanai.</t>
  </si>
  <si>
    <t>(1) Izveidota Latvijas Okupācijas muzeja mājas lapas versija krievu valodā (t.sk. skaidrojums par vismaz 10 galvenajām propagandas un dezinformācijas tēmām ).                                         (2) Sākts veidot digitāls arhīvs ar vēsturiskiem pamatdokumentiem, zinātniskiem rakstiem u.c. materiāliem.</t>
  </si>
  <si>
    <t>LOM</t>
  </si>
  <si>
    <t>1. 01.07.2016.
2. 31.12.2017.</t>
  </si>
  <si>
    <t>173.2.</t>
  </si>
  <si>
    <t>Atbalstīt pastāvīgi darbojošās vēsturnieku grupas izveidi un nodrošināt atbalstu tās darbībai.</t>
  </si>
  <si>
    <t>Nodrošināts atbalsts vēsturnieku grupas darbībai, dodot iespēju izstrādāt publikācijas par aktuāliem vēsturiskiem jautājumiem.</t>
  </si>
  <si>
    <t>LOM, LVK, LNA, LU</t>
  </si>
  <si>
    <t>173.3.</t>
  </si>
  <si>
    <t>Skaidrot Latvijas vēstures jautājumus ĀM pārstāvju runās, publiskajā komunikācijā un starptautiskajos pasākumos.</t>
  </si>
  <si>
    <t>Veicināta starptautiskās sabiedrības informētība un izpratne par Latvijas 20. gadsimta vēsturi.</t>
  </si>
  <si>
    <t>173.4.</t>
  </si>
  <si>
    <t>Izplatīt ārvalstu auditorijai paredzētus drukātus materiālus un interaktīvus interneta risinājumus, kas informē par 20.gadsimta Latvijas vēsturi. Sekmēt pieeju materiāliem par Latvijas vēsturi, atbalstīt Latvijas un ārvalstu vēsturnieku dialogu.</t>
  </si>
  <si>
    <t>Latvijas Institūta administrētajos oficiālajos informācijas kanālos, kas domāti ārvalstu auditorijai, nodrošināta interaktīvo risinājumu un drukāto materiālu  par  Latvijas vēsturi publicēšana. Veicināta starptautiskās sabiedrības informētība un izpratne par Latvijas 20.gadsimta vēsturi.</t>
  </si>
  <si>
    <t>173.5.</t>
  </si>
  <si>
    <t>Sākot ar 2015. gadu Latvija pārstāvēta IHRA pasākumos vidēji divas reizes gadā.</t>
  </si>
  <si>
    <t>174.</t>
  </si>
  <si>
    <t>174.1.</t>
  </si>
  <si>
    <t xml:space="preserve">Līdzās līdzšinējiem sadarbības formātiem ar Latvijas partneriem veicināsim tālāku Baltijas un Melnās jūras valstu sadarbību politiskajā un ekonomiskajā jomā. </t>
  </si>
  <si>
    <t xml:space="preserve">Veidot plašāku sadarbību ar Melnās jūras reģiona valstīm. </t>
  </si>
  <si>
    <t>Regulāras dažādu līmeņu vizītes un konsultācijas ar Melnās jūras reģiona valstīm. Sākot ar 2015. gadu uzņēmēju tikšanās vismaz divas reizes gadā.</t>
  </si>
  <si>
    <t>174.2.</t>
  </si>
  <si>
    <t xml:space="preserve">Turpināt darbu pie konteinervilcienu pārvadājumu projekta ZUBR un tā popularizēšanas Melnās jūras valstu uzņēmējiem un transporta organizācijām. </t>
  </si>
  <si>
    <t xml:space="preserve">Rīkoti pasākumi (konferences, biznesa forumi, tikšanās) reģiona uzņēmēju piesaistei- sākot ar 2015. gadu vismaz divas reizes gadā. </t>
  </si>
  <si>
    <t>175.</t>
  </si>
  <si>
    <t>175.1.</t>
  </si>
  <si>
    <t xml:space="preserve"> Veicināsim Latvijas tēla starptautisko atpazīstamību: Latvija – droša, ekoloģiski tīra, tautsaimniecības un politiskās reformas veiksmīgi īstenojusi valsts; Latvija – starptautiskā tūrisma galamērķis; Latvija – solidāra un jaunām idejām atvērta Eiropas Savienības valsts; Latvija – uzticama Eiroatlantiskās sadarbības partnere. Ārējo ekonomisko interešu koordinācijas padomes ietvaros izstrādāsim vienota Latvijas tēla vadlīnijas ārējo ekonomisko interešu īstenošanai.</t>
  </si>
  <si>
    <t>Izmantojot drukātus, video un digitālus formātus, regulāri gatavot un izplatīt ārvalstu auditorijās informāciju svešvalodās par Latviju kā eksportspējīgu, uz inovatīvu ražošanu orientētu, ekoloģiski pievilcīgu un izcilām kultūras vērtībām apveltītu valsti ar bagātu un daudzšķautņainu vēsturi. Palielināt pozitīvu un analītisku publikāciju par Latviju īpatsvaru pasaules un pan-reģionālajos medijos.</t>
  </si>
  <si>
    <t>Reizi nedēļā sagatavots un ārvalstu auditorijām izplatīts informācijas kopsavilkums par aktuālajiem notikumiem Latvijā; regulāri sagatavoti un izplatīti komentāri par Latvijai aktuāliem notikumiem. Pieaudzis pozitīvu un analītisku publikāciju par Latviju īpatsvars ārvalstu medijos.</t>
  </si>
  <si>
    <t>ĀM (LI)</t>
  </si>
  <si>
    <t>175.2.</t>
  </si>
  <si>
    <t xml:space="preserve">Pastāvīgi aktualizēt un papildināt Latvijas ārējā tēla komunikācijas līdzekļus – drukātos (faktu lapas, brošūras) un elektroniskos (sociālo mediju šķirkļi, videoklipi) materiālus. Radīt un uzturēt komunikācijas platformas franču, vācu un krievu valodās, lai stratēģiski komunicētu gan ar partneriem Rietumos, gan mērķauditorijām Austrumos. </t>
  </si>
  <si>
    <t xml:space="preserve">Sagatavoti un izdoti 20 000 gab. informatīvie materiāli (angļu val.), 6 000 gab. informatīvie materiāli (vācu, krievu, franču val.); 1-2 video, 1-2 facebook šķirkļi, 2-3 elektroniskie risinājumi gadā. </t>
  </si>
  <si>
    <t>175.3.</t>
  </si>
  <si>
    <t>Izstrādāt informatīvus materiālus Latvijas Republikas neatkarības proklamēšanas simtgadei. Sagatavot izdevumu un videoklipu par Latvijas Kultūras kanona tēmu. Izveidot ilustrētu latviešu literatūras vēstures publikāciju Londonas Grāmatu tirgum.</t>
  </si>
  <si>
    <t>Sagatavoti informatīvie materiāli ārējai komunikācijai  2015.gadā- 30 000 eks., 2016. gadā- 40 000 eks., 2017. gadā- 50 000 eks., 2018. gadā- 50 000 eks.; izdevumi un videoklips par Latvijas Kultūras kanonu; sagatavota publikācija Londonas Grāmatu tirgum.</t>
  </si>
  <si>
    <t>18.11.2018.</t>
  </si>
  <si>
    <t>175.4.</t>
  </si>
  <si>
    <t xml:space="preserve">Veikt pētījumu un sadarbībā ar Latvijas Ārējā tēla koordinācijas padomē iesaistītajām institūcijām izstrādāt un aktualizēt Latvijas ārējā tēla politikas vadlīnijas kā pamatu nozaru ārējās komunikācijas stratēģijai. </t>
  </si>
  <si>
    <t>Izstrādāts un MK iesniegts Latvijas Ārējās komunikācijas plānošanas dokuments.</t>
  </si>
  <si>
    <t>161</t>
  </si>
  <si>
    <t>Aizsardzība</t>
  </si>
  <si>
    <t>176.</t>
  </si>
  <si>
    <t>176.1.</t>
  </si>
  <si>
    <t>Turpināsim aizsardzības finansējuma palielināšanu atbilstoši Valsts aizsardzības finansēšanas likumā noteiktajam, līdz 2020. gadam pakāpeniski palielinot aizsardzības finansējumu līdz 2 % no iekšzemes kopprodukta.</t>
  </si>
  <si>
    <t>Nodrošināt gadskārtējo papildu budžeta pieprasījumu iesniegšanu jauno politikas iniciatīvu ietvaros atbilstoši Valsts aizsardzības finansēšanas likumā noteiktajam aizsardzības finansējuma pieaugumam.</t>
  </si>
  <si>
    <t xml:space="preserve">Iesniegti papildu budžeta pieprasījumi jauno politikas iniciatīvu ietvaros, paredzot finansējumu valsts aizsardzībai 2016.gadā ne mazāku kā 1,1% no attiecīgajam gadam prognozētā IKP, 2017.gadā ne mazāku kā 1,3% no IKP, 2018.gadā ne mazāku kā 1,5% no IKP, 2019.gadā ne mazāku kā 1,75% no IKP. </t>
  </si>
  <si>
    <t>176.2.</t>
  </si>
  <si>
    <t>Izstrādāt jaunu Valsts aizsardzības koncepciju, ņemot vērā Valsts aizsardzības finansēšanas likumā noteikto aizsardzības finansējuma pieaugumu.</t>
  </si>
  <si>
    <t xml:space="preserve">Izstrādāta un apstiprināta Valsts aizsardzības koncepcija. </t>
  </si>
  <si>
    <t>176.3.</t>
  </si>
  <si>
    <t>Izstrādāt un iesniegt MK aktualizētu NBS attīstības plānu.</t>
  </si>
  <si>
    <t xml:space="preserve">Saskaņā ar 2012.gada 19.jūnija MK rīkojumu Nr. 270 "Par Nacionālo bruņoto spēku attīstības plānu 2012.-2024.gadam" aktualizēts un iesniegts apstiprināšanai MK NBS attīstības plāns. </t>
  </si>
  <si>
    <t>01.06.2016</t>
  </si>
  <si>
    <t>176.4.</t>
  </si>
  <si>
    <t>Nodrošināt papildu piešķirtā finansējuma efektīvu izlietojumu NBS spēju attīstībā un kaujas gatavības paaugstināšanā.</t>
  </si>
  <si>
    <t xml:space="preserve">Atbilstoši NATO prasībām un Valsts aizsardzības koncepcijā noteiktajam palielināts aizsardzības budžeta izdevumu īpatsvars investīcijām, ar mērķi sasniegt ne mazāk kā 20% no aizsardzības budžeta. </t>
  </si>
  <si>
    <t>177.</t>
  </si>
  <si>
    <t>177.1.</t>
  </si>
  <si>
    <t>Stiprināsim Nacionālo bruņoto spēku kaujas gatavību un reaģēšanas spējas, paaugstinot personāla sagatavotību un palielinot profesionālā dienesta karavīru skaitu Nacionālajos bruņotajos spēkos, attīstīsim spējas, kas uzlabo Nacionālo bruņoto spēku mobilitāti, reaģēšanu un labāku situācijas izpratni gar Latvijas robežām.</t>
  </si>
  <si>
    <t xml:space="preserve">Turpināt darbu pie gaisa telpas novērošanas un pretgaisa aizsardzības spēju attīstības un noslēgsim līgumus, lai nodrošinātu NBS pretgaisa aizsardzības sistēmas izveidi. </t>
  </si>
  <si>
    <t xml:space="preserve">2015.gadā uzsākts iepirkuma process par radiolokatora modernizāciju, kura izpilde plānota 2016.gadā.
2016.gadā uzsākts iepirkuma process par gaisa telpas novērošanas un pretgaisa aizsardzības sistēmu iepirkumu un infrastruktūras izbūve atbilstoši pieņemtajiem lēmumiem par spēju attīstību. </t>
  </si>
  <si>
    <t>177.2.</t>
  </si>
  <si>
    <t xml:space="preserve">Turpināt NBS mehanizācijas projektu, īpašu uzmanību pievēršot Latvijas teritoriālajai aizsardzībai un uzsākot mehanizēto platformu (CVRT) integrēšanu NBS uzdevumu veikšanā. </t>
  </si>
  <si>
    <t xml:space="preserve">Atbilstoši Latvijas un Lielbritānijas noslēgtajam starpvalstu līgumam no 2015.-2018.gadam piegādāta CVRT bruņutehnika.
Līdz 2015.gada beigām izieta karavīriem nepieciešamā pamatapmācība un kvalifikācijas paaugstināšanas apmācība.
No 2015.-2018.gadam nokomplektēts vienības štats un tam nepieciešamais ekipējums.
Sasniegtas 1 rotas sākotnējās operacionālās spējas (30.06.2018.). </t>
  </si>
  <si>
    <t>30.06.2018.</t>
  </si>
  <si>
    <t>177.3.</t>
  </si>
  <si>
    <t xml:space="preserve">Realizēt dažāda līmeņa militārās mācības, lai stiprinātu NBS spējas un celtu kaujas gatavību. </t>
  </si>
  <si>
    <t>177.4.</t>
  </si>
  <si>
    <t>Nodrošināt profesionālā militārā dienesta karavīru un ZS personāla skaita pieaugumu.</t>
  </si>
  <si>
    <t xml:space="preserve">Palielināts profesionālā militārā dienesta karavīru skaits - 2015.gadā vismaz par 90 karavīriem, 2016.gadā vismaz par 50 karavīriem, 2017.gadā vismaz par 80 karavīriem.
Palielināts rekrutēto zemessargu skaits - vismaz 500 jauni zemessargi gadā. </t>
  </si>
  <si>
    <t>178.</t>
  </si>
  <si>
    <t>178.1.</t>
  </si>
  <si>
    <t>Veicināsim plašāku sabiedrības iesaisti valsts aizsardzībā, stiprinot Zemessardzes lomu aizsardzībā un tās kaujas spējas. Veicināsim pilsonisko apziņu un izpratni par valsts aizsardzību un patriotismu, tajā skaitā uzlabojot, kvalitatīvi paplašinot un padarot pieejamu Jaunsardzes kustību Latvijas skolu jaunatnei.</t>
  </si>
  <si>
    <t>Nodrošināt Zemessardzes paaugstinātas gatavības apakšvienību izveidi/attīstību.</t>
  </si>
  <si>
    <t xml:space="preserve">2015.gadā nodrošināta pamatapmācība; 2016.gadā nodrošināta apmācība speciālistu līmenī; 2017.gadā nodrošināta nodaļas līmeņa apmācība; 2018.gadā nodrošināta vada līmeņa apmācība.
2018.gadā sasniegtas Zemessardzes paaugstinātas gatavības apakšvienību pilnas operacionālās spējas. </t>
  </si>
  <si>
    <t>178.2.</t>
  </si>
  <si>
    <t>Pilnveidot Zemessardzes apmācību procesu un tā kvalitāti.</t>
  </si>
  <si>
    <t xml:space="preserve">Izstrādāts 30 dienu pamatapmācības un 5 gadu zināšanu atjaunošanas ieviešanas plāns.
Uzsākts darbs pie efektīvas automātiskās personāla uzskaites sistēmas izveides. </t>
  </si>
  <si>
    <t>178.3.</t>
  </si>
  <si>
    <t>Palielināt apmācīto jaunsargu skaitu un veicināsim Jaunsardzes pieejamību visos novados un republikas nozīmes pilsētās, īpašu uzmanību pievēršot Jaunsardzes stiprināšanai Rīgā.</t>
  </si>
  <si>
    <t xml:space="preserve">Palielināts apmācīto jaunsargu skaits: 2015.gadā un 2016.gadā apmācīti līdz 7000 jaunsargu, 2017.gadā līdz 9000 jaunsargu, 2018.gadā līdz 11 500 jaunsargu.
Nodrošināta Jaunsardzes pieejamība visos novados un republikas pilsētās. </t>
  </si>
  <si>
    <t>179.</t>
  </si>
  <si>
    <t>179.1.</t>
  </si>
  <si>
    <t>Stiprināsim Ziemeļatlantijas Līguma organizācijas sabiedroto militāro spēku pastāvīgu klātbūtni Latvijā, nodrošinot labvēlīgus uzņemošās valsts atbalsta noteikumus, un nodrošināsim Latvijas uzņemto saistību izpildi attiecībā pret Ziemeļatlantijas Līguma organizācijas sabiedrotajiem.</t>
  </si>
  <si>
    <t>Īstenot Ādažu poligona un Ādažu bāzes infrastruktūras attīstību, lai nodrošinātu nepieciešamās prasības plašāka mēroga apvienoto militāro mācību organizēšanai.</t>
  </si>
  <si>
    <t xml:space="preserve">Uzlabota Ādažu poligona un Ādažu bāzes infrastruktūra mācību vajadzībām, t.sk. (1) izbūvēta telšu nometne ar inženiertīkliem un labierīcību ēku (2015.gads); (2) renovēta esošā karavīru kazarma (2016.-2017.gads); (3) renovēta un paplašināta sporta zāle (2015.-2017.gads); (4) uzbūvēts otrs munīcijas noliktavu komplekss (2015.-2017.gads); (5) pabeigta šautuvju rekonstrukcija (2015.-2017.gads). </t>
  </si>
  <si>
    <t>179.2.</t>
  </si>
  <si>
    <t>Izvērtēt Lielvārdes lidlauka tālāko attīstību ar mērķi uzlabot lidlauka iespējas atbalstīt plašāka spektra militārās mācības un vingrinājumus, kā arī gaisa kuģu un bezpilota lidaparātu (UAV) uzņemšanu.</t>
  </si>
  <si>
    <t>Izstrādāta militārā lidlauka „Lielvārde” sertifikācijai nepieciešamā dokumentācija un sertifikācijas kritēriju kontrolsaraksts.
Sagatavots izvērtējums par Lielvārdes lidlauka turpmāko attīstību un pielietojumu, balstoties uz kuru turpināta Lielvārdes lidlauka tālākā attīstība. 
Izstrādātas procedūras gaisa kuģu un bezpilota lidaparātu uzņemšanai.</t>
  </si>
  <si>
    <t>179.3.</t>
  </si>
  <si>
    <t>Uzlabot NBS komandvadības un sakaru sistēmu savietojamību ar NATO un partnervalstīm.</t>
  </si>
  <si>
    <t>Izstrādāta komandvadības koncepcija, radiosakaru attīstības koncepcija un NBS sakaru sistēmu turpmākās attīstības plāns, pamatojoties uz ko tiks turpināts darbs pie NBS sakaru sistēmas pilnveides.</t>
  </si>
  <si>
    <t>179.4.</t>
  </si>
  <si>
    <t>Organizēt kopīgas starptautiskas militārās mācības, stiprinot stratēģisko partnerību un militāro sadarbību - "Saber Strike", "Silver Arrow", "Baltic Host" u.c..</t>
  </si>
  <si>
    <t>Regulāri īstenotas kopīgas mācības ar stratēģiskajiem partneriem. 
2015.gadā īstenotas mācības "Saber Strike", "Baltic Host", "Silver Arrow", "BRTE" u.c..</t>
  </si>
  <si>
    <t>179.5.</t>
  </si>
  <si>
    <t>Nodrošināt Latvijas karavīru dalību NATO un ES operācijās, NATO ātrās reaģēšanas spēkos un ES kaujas grupās.</t>
  </si>
  <si>
    <t>180.</t>
  </si>
  <si>
    <t>180.1.</t>
  </si>
  <si>
    <t>Veicināsim militārās industriāli tehniskās bāzes izveidošanu Nacionālo bruņoto spēku uzturēšanas un apgādes vajadzībām, tādējādi mazinot Nacionālo bruņoto spēku ievainojamību un veicinot rūpniecības attīstību, kā arī nodrošināsim Latvijas tautsaimniecības potenciāla izmantošanu Ziemeļatlantijas Līguma organizācijas piegādēs.</t>
  </si>
  <si>
    <t>Izveidot remonta bāzi NBS mehanizēto platformu (CVRT)  uzturēšanai.</t>
  </si>
  <si>
    <t xml:space="preserve">Līdz 31.12.2015. izstrādāti tehniskie noteikumi un sagatavots būvju projektēšanas uzdevums.
2015.-2016.gadā izsludināti iepirkumi būvniecībai un aprīkošanai.
2016.gadā uzsākta remontbāzes būvniecība.
Līdz 30.09.2018. pabeigta būvniecība un bāzes aprīkošana, kā rezultātā izveidota remontbāze. </t>
  </si>
  <si>
    <t>180.2.</t>
  </si>
  <si>
    <t>Organizēt seminārus par industrijas iesaisti militāro spēju attīstībā Latvijā un NATO.</t>
  </si>
  <si>
    <t xml:space="preserve">Noorganizēts 3 Baltijas valstu un EDA seminārs ar aizsardzības industriju asociāciju iesaisti 2015.gada pirmajā pusgadā.
Noorganizēta NATO Resursu konference Rīgā 2015.gada rudenī.  </t>
  </si>
  <si>
    <t>181.</t>
  </si>
  <si>
    <t>181.1.</t>
  </si>
  <si>
    <t>Attīstīsim kiberdrošības un stratēģiskās komunikācijas spējas, nodrošinot, ka Nacionālie bruņotie spēki spēj reaģēt uz mūsdienu jaunajiem draudiem un izaicinājumiem.</t>
  </si>
  <si>
    <t>Precizēt kiberdrošības normatīvo regulējumu valstī.</t>
  </si>
  <si>
    <t>181.2.</t>
  </si>
  <si>
    <t xml:space="preserve">Izstrādāt NBS kiberspēju attīstības koncepciju, saskaņā ar kuru uzsāksim darbu pie NBS kiberdrošības spēju reformas.
</t>
  </si>
  <si>
    <t>Izstrādāta un apstiprināta NBS kiberspēju attīstības koncepcija, balstoties uz kuru uzsākts darbs pie NBS kiberdrošības spēju reformas.</t>
  </si>
  <si>
    <t>181.3.</t>
  </si>
  <si>
    <t>Turpināt attīstīt NBS kiberaizsardzības vienības spējas,  2015.gadā sasniedzot 70% no nepieciešamā personāla.</t>
  </si>
  <si>
    <t xml:space="preserve">Nodrošināts, ka NBS kiberaizsardzības personāls 2015.gadā veido 70% no nepieciešamā personāla. </t>
  </si>
  <si>
    <t>181.4.</t>
  </si>
  <si>
    <t>Atbalstīt NATO Stratēģiskās komunikācijas centru  un tā pētniecisko darbību un stiprināsim starpinstitūciju sadarbību stratēģiskās komunikācijas jautājumos.</t>
  </si>
  <si>
    <t xml:space="preserve">Atbilstoši iesniegtajam vajadzību dokumentam par interesējošiem stratēģiskās komunikācijas jautājumiem, veikts STRATCOM CoE pētījumos sniegto rekomendāciju izvērtējums. 
Pilnveidota starpinstitūciju sadarbība ar stratēģisko komunikāciju saistītu izaicinājumu risināšanai. </t>
  </si>
  <si>
    <t>182.</t>
  </si>
  <si>
    <t>182.1.</t>
  </si>
  <si>
    <t>Stiprināsim Latvijas plašsaziņas līdzekļu telpu, atbalstot pilsoniskā un sabiedrību saliedējošā satura veidošanu, sevišķi uzmanību pievēršot demokrātisko vērtību izpratnes sekmēšanai.</t>
  </si>
  <si>
    <t>Organizēt semināru valsts pārvaldes iestāžu vadītājiem par stratēģiskās komunikācijas un krīzes vadības jautājumiem, iesaistot Latvijas vadošo mediju redaktorus, uzņēmējus un Saeimas pārstāvjus.</t>
  </si>
  <si>
    <t xml:space="preserve">Noorganizēts seminārs. </t>
  </si>
  <si>
    <t>182.2.</t>
  </si>
  <si>
    <t>Turpināt atbalstīt projektus, kas saistīti ar Latvijas vēsturi un militāri patriotisko audzināšanu.</t>
  </si>
  <si>
    <t xml:space="preserve">Sniegts finansiāls atbalsts un atbalsts satura veidošanā izglītojoša rakstura projektiem - īstenotas militārās parādes, organizētas karavīru vizītes skolās, popularizēti Jaunsardzes pasākumi.
Nodrošināts nepieciešamais atbalsts Latvijas strēlnieku simtgades pasākumu organizēšanā.  </t>
  </si>
  <si>
    <t>182.3.</t>
  </si>
  <si>
    <t>Nodrošināt ilgtspējīgu sabiedrisko plašsaziņas līdzekļu attīstības ietvaru un izstrādāt kapitāldaļu turpmākās pārvaldības modeļus .</t>
  </si>
  <si>
    <t>(1) Iesniegts MK plāns sabiedrisko plašsaziņas līdzekļu attīstībai.                         (2) Izstrādāti priekšlikumi sabiedrisko plašsaziņas līdzekļu kapitāldaļu pārvaldības regulējuma pilnveidošanai.</t>
  </si>
  <si>
    <t>1. 31.12.2016.
2. 31.12.2017.</t>
  </si>
  <si>
    <t>183.</t>
  </si>
  <si>
    <t>183.1.</t>
  </si>
  <si>
    <t>Izveidosim efektīvu mobilizācijas sistēmu un nodrošināsim tajā nepieciešamās materiāltehniskās rezerves.</t>
  </si>
  <si>
    <t xml:space="preserve">Uzsākt mobilizācijas pieprasījuma izsniegšanu. </t>
  </si>
  <si>
    <t xml:space="preserve">Īstenotas militārās mācības, kuru ietvaros sagatavoti un izsūtīti mobilizācijas pieprasījumi rezerves karavīriem. </t>
  </si>
  <si>
    <t>183.2.</t>
  </si>
  <si>
    <t>Uzsākt NBS rezervistu apmācību sistēmas izveidi.</t>
  </si>
  <si>
    <t>Apzināts nepieciešamais rezervistu skaits un veikta iespējamo sistēmas modeļu analīze.</t>
  </si>
  <si>
    <t>Nodrošināt kompetenču pieejā pilnveidota vispārējās izglītības satura izstrādi un aprobāciju. Veltīsim pastiprinātu uzmanību eksakto mācību  priekšmetu (matemātika, fizika, ķīmija) apguvei skolās, lai uzlabotu skolēnu eksakto zināšanu līmeni.</t>
  </si>
  <si>
    <r>
      <t>1. -
2. FM, ZM
3. FM, ZM, EM, TM, AiM, SM, ĀM, IZM, IeM, KM, LM, VM</t>
    </r>
    <r>
      <rPr>
        <i/>
        <sz val="10"/>
        <rFont val="Times New Roman"/>
        <family val="1"/>
        <charset val="186"/>
      </rPr>
      <t xml:space="preserve">
</t>
    </r>
    <r>
      <rPr>
        <sz val="10"/>
        <rFont val="Times New Roman"/>
        <family val="1"/>
        <charset val="186"/>
      </rPr>
      <t>IUB, VRAA</t>
    </r>
    <r>
      <rPr>
        <i/>
        <sz val="10"/>
        <rFont val="Times New Roman"/>
        <family val="1"/>
        <charset val="186"/>
      </rPr>
      <t xml:space="preserve"> 
</t>
    </r>
    <r>
      <rPr>
        <sz val="10"/>
        <rFont val="Times New Roman"/>
        <family val="1"/>
        <charset val="186"/>
      </rPr>
      <t>pašvaldības</t>
    </r>
    <r>
      <rPr>
        <i/>
        <sz val="10"/>
        <rFont val="Times New Roman"/>
        <family val="1"/>
        <charset val="186"/>
      </rPr>
      <t xml:space="preserve">
</t>
    </r>
  </si>
  <si>
    <r>
      <t xml:space="preserve">1. Profesionālās kompetences pilnveides organizēšana jauno pedagogu profesionālās kompetences stiprināšanai, piedāvājot vispārējo kompetenču pilnveidi.
</t>
    </r>
    <r>
      <rPr>
        <sz val="10"/>
        <rFont val="Times New Roman"/>
        <family val="1"/>
        <charset val="186"/>
      </rPr>
      <t>2. Izstrādāts pedagoga profesijas standarts.</t>
    </r>
  </si>
  <si>
    <r>
      <t>Uzsākt darbības programmas "Izaugsme un nodarbinātība"  specifiskā atbalsta mērķa 2.1.1. "uzlabot elektroniskās sakaru infrastruktūras pieejamību lauku teritorijās (Valsts atbalsta programma - Nākamās paaudzes tīkli lauku teritorijās)" otrās kārtas īstenošanu</t>
    </r>
    <r>
      <rPr>
        <i/>
        <sz val="10"/>
        <rFont val="Times New Roman"/>
        <family val="1"/>
        <charset val="186"/>
      </rPr>
      <t xml:space="preserve">.  </t>
    </r>
  </si>
  <si>
    <r>
      <t xml:space="preserve">
</t>
    </r>
    <r>
      <rPr>
        <sz val="10"/>
        <rFont val="Times New Roman"/>
        <family val="1"/>
        <charset val="186"/>
      </rPr>
      <t>30.04.2015.</t>
    </r>
  </si>
  <si>
    <r>
      <t>31.12.2015.</t>
    </r>
    <r>
      <rPr>
        <sz val="10"/>
        <rFont val="Times New Roman"/>
        <family val="1"/>
      </rPr>
      <t xml:space="preserve">
31.12.2016.</t>
    </r>
  </si>
  <si>
    <r>
      <t>Nodrošināt</t>
    </r>
    <r>
      <rPr>
        <sz val="10"/>
        <rFont val="Times New Roman"/>
        <family val="1"/>
      </rPr>
      <t xml:space="preserve"> veselības aprūpes tīklu vadlīniju ieviešanu, attīstot infrastruktūru prioritārajās (sirds un asinsvadu, onkoloģijas, perinatālā un neonatālā perioda un garīgās veselības) veselības aprūpes jomās  (aktivitāte tiks īstenota līdz 31.12.2022.).</t>
    </r>
  </si>
  <si>
    <r>
      <t xml:space="preserve">Pašvaldības, </t>
    </r>
    <r>
      <rPr>
        <sz val="10"/>
        <rFont val="Times New Roman"/>
        <family val="1"/>
        <charset val="186"/>
      </rPr>
      <t>FM, CFLA</t>
    </r>
  </si>
  <si>
    <r>
      <t>31.12.2015.</t>
    </r>
    <r>
      <rPr>
        <sz val="10"/>
        <rFont val="Times New Roman"/>
        <family val="1"/>
      </rPr>
      <t xml:space="preserve">
</t>
    </r>
    <r>
      <rPr>
        <sz val="10"/>
        <rFont val="Times New Roman"/>
        <family val="1"/>
        <charset val="186"/>
      </rPr>
      <t>31.12.2016.</t>
    </r>
  </si>
  <si>
    <r>
      <t>Sadarbībā ar Rīgas Juridisko augstskolu turpināt apmācību programmu Austrumu partnerības un Centrālāzijas valstu, valsts pārvaldes, pilsoniskās sabiedrības pārstāvju studijām Latvijā, piedāvājot starpdisciplināru apmācību kursu par ES un starptautiskās ekonomikas, politikas un juridiskajiem jautājumiem un nodrošinot Latvijas kā ES dalībvalsts zināšanu un pieredzes nodošanu</t>
    </r>
    <r>
      <rPr>
        <sz val="10"/>
        <rFont val="Calibri"/>
        <family val="2"/>
        <charset val="186"/>
      </rPr>
      <t>.</t>
    </r>
  </si>
  <si>
    <r>
      <t>Sekmēt ASV tālāku iesaisti Latvijas nacionālās un reģionālās drošības stiprināšanā.  Veicināt ASV militāro klātbūtni un dalību regulārās militārajās mācībās Latvijā un pārējās Baltijas valstīs. Veicināt ASV ekspertu dalību NATO Stratēģiskās komunikācijas izcilības centrā un spēku deleģēšanu NATO Gaisa telpas patrulēšanas operācijai Baltijas valstīs</t>
    </r>
    <r>
      <rPr>
        <i/>
        <sz val="10"/>
        <rFont val="Times New Roman"/>
        <family val="1"/>
        <charset val="186"/>
      </rPr>
      <t>.</t>
    </r>
    <r>
      <rPr>
        <sz val="10"/>
        <rFont val="Times New Roman"/>
        <family val="1"/>
        <charset val="186"/>
      </rPr>
      <t xml:space="preserve"> Padziļināt e-PINE formātu, tajā iekļaujot Baltijas - Ziemeļvalstu un ASV militāri politiskās drošības dialogu. </t>
    </r>
  </si>
  <si>
    <r>
      <t xml:space="preserve">Nodrošināt Latvijas dalību un interešu pārstāvību </t>
    </r>
    <r>
      <rPr>
        <i/>
        <sz val="10"/>
        <rFont val="Times New Roman"/>
        <family val="1"/>
        <charset val="186"/>
      </rPr>
      <t xml:space="preserve">Starptautiskajā holokausta atceres aliansē </t>
    </r>
    <r>
      <rPr>
        <sz val="10"/>
        <rFont val="Times New Roman"/>
        <family val="1"/>
        <charset val="186"/>
      </rPr>
      <t>(IHRA), koordinējot Latvijas institūciju sadarbību.</t>
    </r>
  </si>
  <si>
    <r>
      <t xml:space="preserve">Regulāri īstenotas dažāda līmeņa militārās mācības.
Nodrošināta Latvijas dalība NATO NRF sertificēšanas mācību </t>
    </r>
    <r>
      <rPr>
        <i/>
        <sz val="10"/>
        <rFont val="Times New Roman"/>
        <family val="1"/>
        <charset val="186"/>
      </rPr>
      <t xml:space="preserve">Trident Juncture LIVEX </t>
    </r>
    <r>
      <rPr>
        <sz val="10"/>
        <rFont val="Times New Roman"/>
        <family val="1"/>
        <charset val="186"/>
      </rPr>
      <t>sadaļā</t>
    </r>
    <r>
      <rPr>
        <i/>
        <sz val="10"/>
        <rFont val="Times New Roman"/>
        <family val="1"/>
        <charset val="186"/>
      </rPr>
      <t xml:space="preserve"> </t>
    </r>
    <r>
      <rPr>
        <sz val="10"/>
        <rFont val="Times New Roman"/>
        <family val="1"/>
        <charset val="186"/>
      </rPr>
      <t xml:space="preserve">2015.gada oktobrī/ novembrī Spānijā un Portugālē ar apmēram 230 karavīru ieguldījumu Baltijas bataljona sastāvā. </t>
    </r>
  </si>
  <si>
    <r>
      <t xml:space="preserve">Nodrošināta Latvijas karavīru dalība NATO operācijā Afganistānā </t>
    </r>
    <r>
      <rPr>
        <i/>
        <sz val="10"/>
        <rFont val="Times New Roman"/>
        <family val="1"/>
        <charset val="186"/>
      </rPr>
      <t>Resolute Support,</t>
    </r>
    <r>
      <rPr>
        <sz val="10"/>
        <rFont val="Times New Roman"/>
        <family val="1"/>
        <charset val="186"/>
      </rPr>
      <t xml:space="preserve"> ES militārajā operācijā EUTM Mali un pretpirātisma operācijā Atalanta pie Somālijas krastiem, kā arī citās operācijās atbilstoši pieņemtajiem lēmumiem. 
Nodrošināts ieguldījums NATO ātrās reaģēšanas spēkos 2015.gadā ar Militārās policijas vadu un pretmīnu kuģi un 2016.gadā ar Kājnieku rotas līmeņa vienību Baltijas Bataljona sastāvā un pretmīnu kuģi. 
Nodrošināta Latvijas dalība Zviedrijas vadītajā ES Kaujas grupā 2015.gada pirmajā pusgadā ar rotas līmeņa vienību.</t>
    </r>
  </si>
  <si>
    <r>
      <t xml:space="preserve">Izstrādāti un apstiprināti grozījumi </t>
    </r>
    <r>
      <rPr>
        <i/>
        <sz val="10"/>
        <rFont val="Times New Roman"/>
        <family val="1"/>
        <charset val="186"/>
      </rPr>
      <t>Informācijas tehnoloģiju drošības likumā</t>
    </r>
    <r>
      <rPr>
        <sz val="10"/>
        <rFont val="Times New Roman"/>
        <family val="1"/>
        <charset val="186"/>
      </rPr>
      <t>, pamatojoties uz ko uzdots izstrādāt MK noteikumus.</t>
    </r>
  </si>
  <si>
    <t>Piezīmes</t>
  </si>
  <si>
    <t>226 237 EUR- kopējais finansējums uzdevumiem Nr. 137.8, 137.9, 137.10, 137.12</t>
  </si>
  <si>
    <t>Papildus finansējums varētu būt nepieciešams</t>
  </si>
  <si>
    <t>Mandāta pagarināšanas gadījumā būs jāpalielina ekspertu skaits. Papildus nepieciešami 11580 EUR.</t>
  </si>
  <si>
    <t>Finansējums jāpalielina</t>
  </si>
  <si>
    <t>Jāpalielina finansējums</t>
  </si>
  <si>
    <t>Jāpalielina finansējums.</t>
  </si>
  <si>
    <t>Tehniskā palīdzība
ES fondi</t>
  </si>
  <si>
    <t>Tehniskā palīdzība</t>
  </si>
  <si>
    <t>Piešķirtā budžeta ietvaros</t>
  </si>
  <si>
    <t>JPI</t>
  </si>
  <si>
    <t>Tehniskā palīdzība
Plānots no ES fondiem</t>
  </si>
  <si>
    <t>Tehniskā palīdzība
Plānots no ES fondiem
Norvēģijas finanšu instrumenta programma</t>
  </si>
  <si>
    <t>Tehniskā palīdzība
Piešķirtā budžeta ietvaros 
ES fondi
JPI katru gadu divu jaunu pārstāvniecību atvēršanai</t>
  </si>
  <si>
    <t>Piešķirtā budžeta ietvaros
JPI Koordinācijas institūcijai noteikto uzdevumu izpildes nodrošināšanai</t>
  </si>
  <si>
    <t>Piešķirtā budžeta ietvaros
Neparedz papildu finansējumu, taču JPI var būt atbilstoši MK/Saeimā pieņemtajam risinājumam</t>
  </si>
  <si>
    <t>Piešķirtā budžeta ietvaros
JPI Drošības stratēģijas izstrādei un monitoringa nodrošināšanai</t>
  </si>
  <si>
    <t>Piešķirtā budžeta ietvaros
JPI Inovāciju attīstībai enerģētikas nozarē un naftas ieguves jūrā izpētes jautājumiem</t>
  </si>
  <si>
    <t>Piešķirtā budžeta ietvaros
JPI Valsts atbalsta mehānismam atjaunojamo energoresursu izmantošanas veicināšanai</t>
  </si>
  <si>
    <t>Piešķirtā budžeta ietvaros
JPI Uzraudzības institūcijai noteikto uzdevumu izpildes nodrošināšanai</t>
  </si>
  <si>
    <t>Piešķirtā budžeta ietvaros
JPI Mājokļu atbalsta sistēmas nodrošināšanai</t>
  </si>
  <si>
    <t>Piešķirtā budžeta ietvaros
JPI No jauna veidojamo un izveidoto Starpvaldību komisiju/ Apvienoto komiteju (14 SVK/AK) regulāra darba nodrošināšanai</t>
  </si>
  <si>
    <t>Piešķirtā budžeta ietvaros
ES fondi
JPI Katru gadu divu jaunu pārstāvniecību atvēršanai</t>
  </si>
  <si>
    <t>EM komentārs: JPI
Nodrošināt pārstāvību un pilnvērtīgu dalību EM kompetencē esošajās OECD komitejās, darba grupās</t>
  </si>
  <si>
    <t>Nav atbildes</t>
  </si>
  <si>
    <t>Informāciju par papildus nepieciešamo finansējumu 2017.gadam un turpmāk šim uzdevumam būs iespējams sniegt ne ātrāk kā 2016.gadā.</t>
  </si>
  <si>
    <t>Kopā 1 640 533 euro, 
t.sk.
188 654
(dotācija-73.08.00 apakšprogrammā)
39 828
(dotācija-33.00.00 programmā)
265 638
(Ārvalstu finanšu palīdzība -73.06.00 apakšprogrammā)
1) Sākot ar 2016.gadu 52 600 euro TLKAIS uzturēšanai ik gadu 
2) Sākot ar 2017.gadu apm. 60 000 euro TLKAIS pilnveidošanai ik gadu</t>
  </si>
  <si>
    <t>1 013 999 euro
(ĀFP-73.06.00 apakšprogrammā)
Kopā 11 975 739 euro,
t.sk.
10 855 757 (dotācija - JPI);
1 119 983 (ĀFP-73.06.00 apakšprogrammā)
Nepieciešamie finanšu līdzekļi muitas kontroles nodrošināšanai Liepājas lidostā vēl nav aprēķināti, jo VID rīcībā nav precīzas informācijas par Liepājas lidostas attīstības plāniem, lidojumu specifiku un noslodzes apjomiem.</t>
  </si>
  <si>
    <t>Tieslietu ministrijas apakšprogramma 04.01.00 „Ieslodzījuma vietas” ik gadu ne vairāk 
kā 9 616 353 euro
papildu nepieciešams finansējums JPI no 2016.gada</t>
  </si>
  <si>
    <t>Finansiālo ietekmi varēs noteikt, kad tiks izstrādāta Nacionālās drošības koncepcija.
papildu nepieciešams finansējums koncepcijas realizācijai JPI no 2017.gada</t>
  </si>
  <si>
    <t>Finansiālo ietekmi varēs noteikt, kad tiks izstrādāts Nacionālās drošības plāns
papildu nepieciešams finansējums JPI no 2017.gada</t>
  </si>
  <si>
    <t>papildu nepieciešams finansējums JPI no 2017.gada</t>
  </si>
  <si>
    <t>papildu nepieciešams finansējums JPI no 2016.gada</t>
  </si>
  <si>
    <t>Finansiālo ietekmi varēs noteikt, kad tiks izstrādāts  Narkotisko un psihotropo vielu un to atkarības izplatības ierobežošanas un kontroles plāna projekts
papildu nepieciešams finansējums JPI no 2020.gada</t>
  </si>
  <si>
    <t>piešķirts
2015-2017.gada JPI
1 160 991 euro;
papildu nepieciešams finansējums JPI  2016.g.
429 507 euro; 2017.g.un turpmāk ik gadu 197 158 euro</t>
  </si>
  <si>
    <t>EIROPAS ĀRĒJO ROBEŽU FONDA 2013.GADA PROGRAMMAS projekts "Esošās Valsts robežsardzes "zaļās robežas" kontroles sistēmas attīstība un integrācija Eiropas robežu novērošanas sistēmā (EUROSUR) 1.posms" 2014.gads - 220412 euro; 2015.gads - 850900 euro
papildu nepieciešams finansējums uzturēšanai
(iesniegts pieprasījums FM 2016.-2018.g.bāzes precizēšanai)</t>
  </si>
  <si>
    <t>piešķirts
2015-2017.gada JPI</t>
  </si>
  <si>
    <t>FRONTEX finanšu līdzekļi</t>
  </si>
  <si>
    <t>papildu nepieciešams finansējums JPI</t>
  </si>
  <si>
    <t>piešķirto budžeta līdzekļu ietvaros 2015.g.11531813 euro; 2016.g. 10342410 euro; 2017.g. 6532162 euro; 2018.g.
5675820 euro papildu nepieciešams finansējums JPI no 2016.gada 11367079 euro; 2017.g.10883960 euro; 2018.g.13865472 euro</t>
  </si>
  <si>
    <t>12740000 - uz trim gadiem 2016.-2018.
papildu nepieciešams finansējums - ERAF projekta iesniegums</t>
  </si>
  <si>
    <t xml:space="preserve">papildu nepieciešams finansējums JPI no 2016.gada </t>
  </si>
  <si>
    <t>Ilgtermiņa saistību pasākums "Speciālo ugunsdzēsības un glābšanas transportlīdzekļu iegāde" -  Valsts ugunsdzēsības un glābšanas dienesta autotransporta bāzes uzturēšanai atbilstoši normatīvajām prasībām, nepieciešams ik gadu autotransporta bāzi atjaunot ar 30 jauniem transportlīdzekļiem (25 autocisternām un 5 autokāpnēm),  līdz ar to no 2018.gada papildu finansējums - 10222500 euro.
Ilgtermiņa saistību pasākums "Depo ēku būvniecība, rekonstrukcija vai renovācija" -  papildu finansējums no 2018.gada, lai nodrošinātu esošo depo ēku rekonstrukciju un renovāciju atbilstoši mūsdienu prasībām 7700582 euro
piešķirtā budžeta ietvaros (ielgtermiņa saistības) 2015.g. 3824680 euro; 2016.g. 14228718 euro; 2017.g. 18373717 euro; 2018.g. 18373716 euro; no 2018.gada papildu finansējums 17923082 euro</t>
  </si>
  <si>
    <t xml:space="preserve">Ministru kabineta rīkojuma projekts  izsludināts Valsts sekretāru 2015.gada 8.janvāra sēdē (prot.Nr.1, 18.§; VSS-12)
piešķirtā budžeta ietvaros 2015.g. 438545 euro; 2016.g. un turpmāk ik gadu 337094 euro;
papildu finansējums
2016.g. 1781466 euro;
2017.g. 5138600 euro;
2018.g. 5921376 euro;
2019.g. 5993942 euro;
2020.g. 4139892 euro;
2021.g. 4139892 euro;
2022.g. 786407 euro </t>
  </si>
  <si>
    <t xml:space="preserve">Eiropas Reģionālās attīstības fonds; Informatīvais ziņojums "Par e-lietas projekta īstenošanu Eiropas Savienības 2014.-2020.gada struktūrfondu plānošanas periodā", E-lietas projektu portfeļa īstenošanai nepieciešamā finansējuma indikatīvais apjoms Iekšlietu ministrijai - 60,82 milj.euro
ERAF; papildu nepieciešams finansējums JPI </t>
  </si>
  <si>
    <t>Koncepcijas projekts "Valsts policijas attīstības koncepcija" (MKK 25.08.2014.prot.Nr.28, 1.§)
Sakaru virsnieka darbības nodrošināšanai Lielbritānijā no 2015.gadā piešķirts papildu finansējums - 92376 euro, no 2016.gada un turpmāk ik gadu - 91736 euro
piešķirtā budžeta ietvaros 2015.g. 92376 euro, no 2016.gada un  ik gadu - 91736 euro
papildu nepieciešams finansējums JPI no 2016.gada 9036153 euro; 2017.g. 7429804 euro; 2018.g. 11239181 euro</t>
  </si>
  <si>
    <t xml:space="preserve">piešķirto budžeta līdzekļu ietvaros 2015.g.972709 euro; 2017.g.2160654 euro papildu nepieciešams finansējums JPI no 2016.gada 538821 euro; 2017.g. 9675506 euro; 2018.g. 2482752 euro </t>
  </si>
  <si>
    <t xml:space="preserve"> papildu nepieciešams finansējums JPI no 2017.gada </t>
  </si>
  <si>
    <t xml:space="preserve"> papildu nepieciešams finansējums JPI</t>
  </si>
  <si>
    <t>Piešķirtā budžeta ietvaros
JPI Tautas skaitīšanas sagatavošanai (2018.gadam)
IEM: norādīja 85372 2016.gadam un komentāru:
papildu nepieciešams finansējums JPI 2016.gadā</t>
  </si>
  <si>
    <t>EM atbilde: 'Piešķirtā budžeta ietvaros
IEM papildus norādīja JPI 2016.-2018.gadam 430234 katru gadu. 
IEM komentārs: 
papildu nepieciešams finansējums JPI no 2016.gada
2015.-2017.gada JPI "Palīdzības nodrošināšana repatriantiem un viņu ģimenes locekļiem"</t>
  </si>
  <si>
    <t>53643 EUR. Papildus varētu būt nepieciešami EUR 55596 EUR trīs ekspertu nosūtīšanai KDAP misijai Ukrainā.
Finansējums jāpalielina, paredzot pakāpensku eksperta skaita pieagumu.
IEM papildinājums:
2015.gadam piešķirts finansējums ar 2015.-2017.gada JPI "Latvijas civilo ekspertu dalība starptautiskajās civilajās misijās un operācijās" 196 357 euro
IEM komentārs:
piešķirto budžeta līdzekļu ietvaros 2015.g.196357 euro;
papildu nepieciešams finansējums JPI no 2016.gada 
196357 euro</t>
  </si>
  <si>
    <t>07.00.00 programmā Informācijas tehnoloģiju attīstība un uzturēšana izglītībā, Microsoft līguma un projektu nodrošināšana: 
2014.gadam - 267 158,93 euro.,
2015.gadam - 51 554,00 euro.,
2016.gadam - 359 653 euro
Nepieciešamais finansējums papildu pieprasāmajām jaunām politikas inicatīvām pa īstenošanas gadiem:
2016.gadā- 126 725,48 euro</t>
  </si>
  <si>
    <t>Nepieciešamais finansējums papildu pieprasāmajām jaunām politikas inicatīvām pa īstenošanas gadiem:
2016.gads - 31 756 euro, 2017.gads - 29 192 euro, 2018.gads - 29 192 euro.</t>
  </si>
  <si>
    <t>Nepieciešamais finansējums papildu pieprasāmajām jaunām politikas inicatīvām pa īstenošanas gadiem:
2016.gads - 85 374 euro,                                   2017.gads – 79 913 euro</t>
  </si>
  <si>
    <t>Papildus nepieciešamā finansējuma apmērs tiks noteikts 2016.gada valsts budžeta projekta izstrādes gaitā</t>
  </si>
  <si>
    <t>Atbilstoši normatīvajos aktos noteiktajai kārtībai finansējums IZM budžetā netiks plānots (finansējumu avansa, starpposma, noslēguma maksājumu veikšanai tiks plānots FM budžetā). 
Tiek plānots, ka 8.1.2 SAM 1.pasākuma projektu īstenošana tiks uzsākta 2016.gada II ceturksnī. Plānotais projektu īstenošanas termiņš 2-3 gadi. Kopējais ERAF finansējums 41 820 000 euro.  Ņemot vērā, ka šobrīd nav vēl apstiprināti ieviešanas nosacījumi fiskālo ietekmi sadalījumā pa gadiem var noteikt tikai indikatīvi: 
2016.g.: 8 364 000 euro
2017.g.: 25 092 000 euro
2018.g.: 8 364 000 euro</t>
  </si>
  <si>
    <t xml:space="preserve">Izstrādāti 160 profesiju standarti/profesiju kvalifikācijas prasības. Izstrādātas profesionālās izglītības modulārās programmas 184 profesionālām kvalifikācijām. Termiņš 31.12.2017. SAM 8.5.2. no VB paredzēts EUR 1940477 (kopējais fināsējums 2015-2020 ar ERAF ir EUR 12936510   Nodrošināts 14 nozaru monotorings (nozares kvalifikāciju struktūru izstrāde atbilstoši 8 LKI). 
Finansējums IZM budžetā tiks plānots atbilstoši normatīvajos aktos noteiktajai kārtībai.
2017.gads  - euro 91 064 (vienas vienības izmaksas euro 6505) </t>
  </si>
  <si>
    <t xml:space="preserve">Tiek plānots, ka 8.1.3. SAM projektu īstenošana tiks uzsākta 2016.gada II. ceturksnī. Plānotais projektu īstenošanas ilgums 2-4 gadi. 
Ņemot vērā, ka šobrīd nav vēl apstiprināti ieviešanas nosacījumi fiskālo ietekmi sadalījumā pa gadiem var noteikt tikai indikatīvi: 
2016.g.:  20 957 329 euro
2017.g.: 15 717 997 euro
2018.g.: 34 579 593 euro
2019.g.: 32 483 860 euro
2020.g.: 1 047 866 euro
Finansējums tiks pieprasīts no 80.00.00 programmas normatīvajos aktos noteiktajā kārtībā (par valsts budžeta iestādēm finansējums tiks plānots IZM budžetā, par finansējuma saņēmējiem, kas nav valsts budžeta iestādes - FM budžetā). </t>
  </si>
  <si>
    <t xml:space="preserve">Tiek plānots, ka 8.5.1. SAM projektu ieviešana tiks uzsākta 2016.gada III ceturksnī un 8.5.2. SAM projektu ieviešana tiks uzsākta 2015.gada III ceturksnī. Projektu īstenošanas ilgums: 8.5.1. SAM - 2 līdz 3 gadi un 8.5.2. SAM - 4 līdz 5 gadi.
Ņemot vērā, ka šobrīd nav vēl apstiprināti ieviešanas nosacījumi, fiskālo ietekmi sadalījumā pa gadiem var noteikt tikai indikatīvi: 
 8.5.1. SAM
2016.g.- 1 974 344 euro
2017.g.- 4 387 431 euro
2018.g.-4 935 859 euro
2019.g.-4 935 859 euro
2020.g.-2 742 144 euro
2021.g.-2 193 715 euro
2022.g.- 767 800 euro.
8.5.2.SAM 
2015.g.- 388 095 euro
2016.g.-2 069 842 euro
2017.g.-3 363 493 euro
2018.g.-3,104 762 euro
2019.g - 2 328 572 euro
 2020.g.-1 298 019 euro
Finansējums tiks pieprasīts no 80.00.00 programmas normatīvajos aktos noteiktajā kārtībā (par valsts budžeta iestādēm finansējums tiks plānots IZM budžetā, par finansējuma saņēmējiem, kas nav valsts budžeta iestādes - FM budžetā). </t>
  </si>
  <si>
    <t>2016.gads - 94 375 euro, 2017.gads - 85 913 euro</t>
  </si>
  <si>
    <t xml:space="preserve">Tiek plānots, ka SAM 8.5.3. projektu ieviešana tiks uzsākta 2015.gada IV ceturksnī.
Ņemot vērā, ka šobrīd nav vēl apstiprināti ieviešanas nosacījumi, fiskālo ietekmi sadalījumā pa gadiem var noteikt tikai indikatīvi: 
2016.g.: 454 307 euro
2017.g.: 973 514 euro
2018.g.: 973 514 euro
2019.g.: 1 298 019 euro
2020.g.: 1 298 019 euro
2021.g.: 1 168 217 euro
2022.g.: 324 505 euro
Atbilstoši normatīvajos aktos noteiktajai kārtībai finansējums IZM budžetā netiks plānots (finansējumu avansa, starpposma, noslēguma maksājumu veikšanai tiks plānots FM budžetā). </t>
  </si>
  <si>
    <t>1. 2016.-227 660,00 euro; 2017.-546 383,00 euro;  2018.-409 788 euro
2. 2016. -0 euro; 2017. -325 836,00 euro; 2018.-1 037 268,00 euro</t>
  </si>
  <si>
    <t>Piešķirtā budžeta ietvaros.</t>
  </si>
  <si>
    <t xml:space="preserve">IZM budžeta apakšprogramma 03.13.00 „Studiju virzienu akreditācija”  
2015. 257 477 euro
2016. 272 201 euro
2017.  333 879 euro  </t>
  </si>
  <si>
    <t>2015.g. 250 000 euro (būs iespējams piešķirt līdz 27 stipendijām studijām un nodrošināt vasaras skolu un pētniecības stipendijas obligātā minimālā atbalsta apjomā (t.i. piešķirot attiecīgi līdz 18 stipendijām vasaras skolām un 10 stipendijām pētniecībai)) 
2016.g. 540 000 euro (būs iespējams piešķirt līdz 100 stipendijām studijām, līdz 10 stipendijām pētniecībai un atbalstīt līdz sešām vasaras skolām (līdz 10 stipendiātiem katrā))
2017.g. 937 000 euro (būs iespējams piešķirt līdz 150 stipendijām studijām, līdz 10 stipendijām pētniecībai un atbalstīt līdz sešām vasaras skolām (līdz 10 stipendiātiem katrā))
2015.g. budžeta apakšprogrammā 70.07.00 „Eiropas Savienības, starptautiskās sadarbības programmu un inovāciju izglītības jomā īstenošanas nodrošināšana” pieejams finansējums 250 000 euro; 2016.g. - 0 euro; 2017.g. - 0 euro.
2016.g. - 540 000 euro; 2017.g. - 937 000 euro.</t>
  </si>
  <si>
    <t xml:space="preserve">8.1.1.SAM ieviešanu plānots uzsākt 2016.gada III- IV ceturksnī, īstenošanas laiks 2-4 gadi.
8.2.1. SAM plānots uzsākt 2017.gada II-III ceturksnī , plānots īstenot divās kārtās, īstenošanas laiks 3-4 gadi. 
8.2.2. SAM plānots uzsākt 2017.gada II-III ceturksnī, plānots īstenot trīs kārtās, īstenošanas laiks 3 gadi. 
8.2.3. SAM plānots uzsākt 2016.gada I-II ceturksnī, īstenošanas laiks 4 gadi.
8.2.4. SAM plānots uzsākt 2015.gada III-IV ceturksnī, īstenošanas laiks 3- 3,5 gadi.
Ņemot vērā, ka šobrīd nav vēl apstiprināti ieviešanas nosacījumi, fiskālo ietekmi sadalījumā pa gadiem var noteikt tikai indikatīvi: 
2015.g.: 75 000 euro
2016.g.: 4 682 083 euro
2017.g.: 13 831 688 euro
2018.g.: 22 666 733 euro
2019.g.: 29 456 052 euro
2020.g.:29 456 052 euro
2021.g.: 11 129 734 euro
Finansējums tiks pieprasīts no 80.00.00 programmas normatīvajos aktos noteiktajā kārtībā (par valsts budžeta iestādēm finansējums tiks plānots IZM budžetā, par finansējuma saņēmējiem, kas nav valsts budžeta iestādes - FM budžetā). </t>
  </si>
  <si>
    <t>Atbilstoši esošajam finansējumam ir iespējam katru gadu iekļaut dzēšamo kredītu sarakstā  200 studējošā kredītus. Abilstoši pieprasījumam nepieciešams 2016. un 2017.gadā  papildus iekļaut 200 kredītus, kopā uzsākot 2015.gadā 200 jaunu studējošo kredītu dzēšanu un 2016.gadā un turpmākajos gados 400 jaunu studējošo kredītu dzēšanu.
Atbilstoši esošajam finansējumam ir iespējam iekļaut dzēšamo kredītu sarakstā  406 studiju kredītus 2015.gadā, 452 studiju  kredītus 2016.gadā un 588 kredītus 2017.gadā. Atbilstoši pieprasījumam nepieciešams papildus iekļaut   368 kredītus 2016.gadā un 232 kredītus 2017.gadā, kopā 2015.gadā uzsākot 406 jaunu studiju kredītu dzēšanu,   2016.gadā un turrpmākajos gados katru gadu uzsākot 820 jaunu studiju kredītu dzēšanu.
Lai uzlabotu studiju un studējošo kredītu izsniegšanas sistēmu, samazinot administratīvo slogu kredītu ņēmējiem, fiskālā ietekme uz budžetu nerodas, ja nemaina kreditēšanas nosacījumus.
Apakšprogramma 03.04.00 "Studējošo un studiju kreditēšana". Kredītu dzēšanai paredzētie līdzekļi 2015.g.- 1921660 euro, 2016.g. - 2139604 euro, 2017.g. - 2398212 euro.
Apakšprogramma 03.04.00 "Studējošo un studiju kreditēšana" kredītu dzēšanai papildus nepieciešamie līdzkekļi JPI 
2016.g. - 306840 euro, 
2017.g. - 526654 euro.</t>
  </si>
  <si>
    <t xml:space="preserve">2015: 2 482 872 euro; 2016: 2 551 174 euro; 2017: 2 551 175 euro; no 2018: 3 000 000 euro
NTA izstrādes līdzekļi nav nepieciešami, tomēr tie vajadzīgi valsts atbalsta sniegšanai atbilstoši izstrādāmajiem NTA. Valsts budžeta ietvaros (70.06.apakšprogramma Dalība Eiropas Savienības pētniecības un tehnoloģiju attīstības programmās). Finansējums: 2015 - 1 482 872 euro; 2016 - 1 551 174 euro; 2017 - 1 551 175 euro; no 2018 - 2 000 000 euro
Papildus ik gadu -1 000 000 euro </t>
  </si>
  <si>
    <t xml:space="preserve">Šī uzdevuma ietvaros plānota 1.1.1. SAM četru pasākumu pirmo kārtu ieviešana.  Plānots, ka projektu īstenošana šo pasākumu ietvaros tiks uzsākta šādos termiņos: 2016.g. I, 2016.g. III, 2016.g. I ceturksnis un 2016.g. I ceturksnis. Ņemot vērā, ka šobrīd nav vēl apstiprināti ieviešanas nosacījumi, fiskālo ietekmi sadalījumā pa gadiem var noteikt tikai indikatīvi: 
2015.g.: 3 815 748 euro
2016.g.: 25 001 766 euro
2017.g.: 33 961 334 euro
2018.g.: 50 351 820 euro
2019.g.: 24 456 598 euro
2020.g.: 5 754 494 euro
Sadalījums noteikts, pieņemot, ka maksājumi tiks veikti avansa un starpposma, kas kopsummā nepārsniedz 90%, un noslēguma maksājumu veidā.  
Atbilstoši normatīvajos aktos noteiktajai kārtībai finansējums IZM budžetā netiks plānots (finansējumu avansa, starpposma, noslēguma maksājumu veikšanai tiks plānots FM budžetā). </t>
  </si>
  <si>
    <t xml:space="preserve">2015: 1 004 296 euro; 2016: 992 176 euro; 2017: 992 176 euro
Valsts budžeta ietvaros (05.01.apakšprogramma Zinātniskās darbības nodrošināšana). Finansējums: 2015 - 304 296 euro; 2016 - 292 176 euro; 2017 - 292 176 euro.
Nepieciešams papildus 700 000 euro gadā papildus projektiem esošo programmu ietvaros un jaunu sadarbības programmu izveidei. </t>
  </si>
  <si>
    <t>Tiks iekļauts 2016.gada Jaunatnes politikas valsts programmā (21.00.00)</t>
  </si>
  <si>
    <t>S.A.M. 8.3.5. starpfinansējums 2018. gadā no ESF euro 6 924 206
Finansējums IZM budžetā tiks plānots atbilstoši normatīvajos aktos noteiktajai kārtībai.</t>
  </si>
  <si>
    <t>2016.gads - 14 612 euro, 2017.gads - 14 612 euro,  2018.gads - 14 612 euro</t>
  </si>
  <si>
    <t>Tiek, plānots, ka 8.4.1. SAM projektu īstenošana tiks uzsākt 2015.gada IV ceturksnī. Projekta īstenošanas laiks - 6 gadi. Ņemot vērā, ka šobrīd nav vēl apstiprināti ieviešanas nosacījumi, fiskālo ietekmi sadalījumā pa gadiem var noteikt tikai indikatīvi:
2015.g.: 37 848 euro
2016.g.: 2 973 802 euro
2017.g.: 4 055 185 euro
2018.g.: 5 136 567 euro
2019.g.: 5 677 259 euro
2020.g.:6 639 690 euro
2021.g.: 2 433 111 euro
2022.g.: 81 104 euro
Finansējums tiks pieprasīts no 80.00.00 programmas normatīvajos aktos noteiktajā kārtībā</t>
  </si>
  <si>
    <t>Ietekmē līdzekļu sadalīšanas kārtību 03.03.00 apakšprogrammā, kuras finansējums ir: 2015: 5 500 000 euro; 2016: 6 500 000 euro; 2017: 6 500 000 euro
IZM budžeta programma 03.00.00 Augstākā izglītība, apakšprogramma 03.03.00 Zinātniskās darbības attīstība  augstskolās un koledžās 2015: 5 500 000 euro; 2016: 6 500 000 euro; 2017: 6 500 000 euro
Papildus nepieciešamais finansējums sniegumā balstītas augstākās izglītības finansēšanai, virzībai uz Zināšanu sabiedrības attīstības modeli tiks pieprasīts JPI: 2016.g. – 1,55 milj. euro, 2017.g. –  2,76 milj. euro.</t>
  </si>
  <si>
    <t xml:space="preserve">Šobrīd tiek izstrādāts sākotnējās ietekmes novērtējums. Plānots, ka projektu īstenošana tiks uzsākta 2015.g. IV ceturksnī. Kopējais projektu īstenošanas termiņš - 3 gadi ar kopējo indikatīvo finansējumu 19 128 219 euro. Ņemot vērā, ka šobrīd nav vēl apstiprināti ieviešanas nosacījumi fiskālo ietekmi sadalījumā pa gadiem var noteikt tikai indikatīvi: 
2015.g.: 191 282 euro
2016.g.: 5 164 619 euro
2017.g.: 5 738 466 euro
2018.g.: 6 121 030 euro
2019.g.: 1 912 822 euro. 
Sadalījums noteikts, pieņemot, ka maksājumi tiks veikti avansa un starpposma, kas kopsummā nepārsniedz 90%, un noslēguma maksājumu veidā.  
Atbilstoši normatīvajos aktos noteiktajai kārtībai finansējums IZM budžetā netiks plānots (finansējumu avansa, starpposma, noslēguma maksājumu veikšanai tiks plānots FM budžetā). </t>
  </si>
  <si>
    <t>Šobrīd tiek izstrādāts sākotnējās ietekmes novērtējums. Tiek plānots, ka 1.kārtas atlases uzsākšana tiks uzsākta 2015.gada III. Ceturksnī un tiks nodrošināts 03.03.00 apakšprogrammas Zinātniskās darbības attīstība  augstskolās un koledžās ietvaros</t>
  </si>
  <si>
    <t>Konceptuālā ziņojuma izstrādei papildus finansējums nav nepieciešams, savukārt tās īstenošanai (pilotprojektu īstenošanai) papildus nepieciešamā finansējuma apmērs tiks noteikts 2016.gada valsts budžeta projekta izstrādes gaitā.
Konceptuālā ziņojuma   izstrādei papildus finansējums nav nepieciešams, savukārt tās īstenošanai (pilotprojektu īstenošanai) papildus nepieciešamā finansējuma apmērs tiks noteikts 2016.gada valsts budžeta projekta izstrādes gaitā
Valsts budžeta līdzekļu ietvaros</t>
  </si>
  <si>
    <t>Konceptuālā ziņojuma izstrādei papildus finansējums nav nepieciešams, savukārt tās īstenošanai (pilotprojektu īstenošanai) papildus nepieciešamā finansējuma apmērs tiks noteikts 2017.gada valsts budžeta projekta izstrādes gaitā.
Konceptuālā ziņojuma izstrādei papildus finansējums nav nepieciešams, savukārt tās īstenošanai (pilotprojektu īstenošanai) papildus nepieciešamā finansējuma apmērs tiks noteikts 2017.gada valsts budžeta projekta izstrādes gaitā
Valsts budžeta līdzekļu ietvaros</t>
  </si>
  <si>
    <t>Normatīvo aktu izstrādei finansējums papildus nav nepieciešams, savukārt normatīvo aktu īstenošanai papildus nepieciešamā finansējuma apmērs tiks noteikts 2016.gada valsts budžeta projekta izstrādes gaitā.
Normatīvo aktu izstrādei finansējumspapildus nav nepieciešams, savukārt normatīvo aktu īstenošanai papildus nepieciešamā finansējuma apmērs tiks noteikts 2016.gada valsts budžeta projekta izstrādes gaitā
Valsts budžeta līdzekļu ietvaros</t>
  </si>
  <si>
    <t>Šobrīd ir izsludināts konkurss par 2.1.1.3.3.apakšaktivitātes īstenošanu (noris projektu iesniegumu sagatavošana), tāpēc fiskālo ietekmi sadalījumā pa īstenošanas gadiem var noteikt tikai indikatīvi, tai skaitā, pieņemot, ka avansa maksājumus finansējuma saņēmējiem būs 40%:
2015.g.: 6 968 544 euro
2016.g.: 4 645 696 euro
0 euro -
62.07.00 Atmaksas un avansi pašvaldībām vai citiem struktūrfondu finansējuma saņēmējiem par Eiropas Reģionālās attīstības fonda (ERAF) projektu īstenošana.
Finsējums projektu īstenošanai tiks pieprasīts normatīvajos aktos noteiktajā kārtībā no 80.00.00 programmas pēc projektu apstiprināšanas.</t>
  </si>
  <si>
    <t xml:space="preserve">Piešķirtā budžeta ietvaros.
Budžeta ietvaros - budžeta programma 97.02.00 "Nozares vadības atbalsta pasākumi"                 Summa - euro 6198,35 </t>
  </si>
  <si>
    <t>2016.gadā - 31 155 569 euro, tajā skaitā:
1 klasei - 5 207 037,76 euro; 
2.- 3.klasei - 10 522 104,86 euro;
4.- 6.klasei - 15 426 425,60 euro;   
2017.gadā - 30 048 713 euro, tajā skaitā:
1 klasei - 4 793 996,68 euro;
2.- 3.klasei - 10 808 281,72 euro;
4.- 6.klasei - 14 446 433,90 euro.
sākot ar 2018.gadu un turpmāk ik gadu - 30 193 309 euro
1 klasei - 4 574 635,08 euro;
2.- 3.klasei - 10 308 656,14 euro;
4.- 6.klasei - 15 310 016,84 euro.
* 2.-6. klases izglītojamo skaits saskaņā ar Valsts izglītības informācijas sistēmas datiem uz 02.09.2014.
01.07.00 apakšprogrammā Dotācija brīvpusdienu nodrošināšanai 1.,2.,3.klases izglītojamiem:
 2016.gadam -16 068 170, 
sākot ar 2017.gadu un turpmāk - 15 784 452 euro.
2016.gadam - 15 087 399 euro;
2017.gadam - 14 264 261 euro;
sākot ar 2018.gadu un turpmāk ik gadu - 14 408 857 euro.</t>
  </si>
  <si>
    <t xml:space="preserve"> Pirmsskolas izglītības vadlīnijas (projekta), valsts pamatizglītības un valsts vispārējās vidējās izglītības standarta (projekta)  izstrāde - piešķirtā valsts budžeta ietvaros.         
Kompetenču pieejā veidota mācību satura ieviešanas pirmsskolas un pamatizglītības pakāpē uzsākšana un
vispārējās izglītības iestāžu pedagogu profesionālās kompetences pilnveide digitālajā pratībā, kā arī kompetenču pieejā balstīta izglītības satura ieviešanai un cilvēkdrošības jautājumu apguves veicināšanai 8.3.1.specifiskā atbalsta mērķa „Attīstīt kompetenču pieejā balstītu vispārējās izglītības saturu” 8.3.1.1.pasākuma ,,Kompetenču pieejā balstīta vispārējās izglītības satura aprobācija un ieviešana”  ietvaros (pasākuma kopējais attiecināmais finansējums ir 13 960 884 euro, tai skaitā Eiropas Sociālā fonda finansējums 11 866 751 euro, valsts budžeta līdzfinansējums 2 094 133 euro). 
2015.gads: 3 piloteks. programmu un paraugu un 2015./2016.m.g.piloteks. satura izstrāde - VB  - 21360 euroo; 6 diagn. darbu 2015./2016.m.g. satura izstrāde - VB - 17140 euroo;
2016.gads: 2015./2016.m.g.piloteks. izglīt. darbu novērtēšana un rezultātu analīze, 2016./2017.m.g. 3 piloteks. satura izstrāde -  VB- 27630 euroo; 6 2015./2016.m.g.izglīt. d. d. analīzei un 6 2016./2017.m.g.d.d. satura izstrāde - VB - 26 740 euroo, ESF indikatīvi 7830 euroo;
2017.gads: 2016./2017.m.g.piloteks. izglīt. darbu novērtēšana un rezultātu analīze, 2017./2018.m.g.obligāto 3 centralizēto eks. satura izstrāde - ESF indikatīvi - 36510 euro, 6 2016./2017.m.g.d.d. rezultātu analīze - ESF indikatīvi - 10300 euroo.</t>
  </si>
  <si>
    <t xml:space="preserve">Šobrīd tiek precizēti sākotnējais ietekmes novērtējums, kritēriji un MK noteikumu projekts SAM 8.3.1. 1.pasākuma ieviešanai. Tiek plānots, ka SAM 8.3.1. 1.pasākuma projekta īstenošana tiks uzsākta 2015.g. III ceturksnī, 2.pasākums - 2016.g. III cet., 2018.g. I cet. Kopējais īstenošanas ilgums 1.pasākumam - 6 gadi, 2.pasākumam - 2 gadi
Ņemot vērā, ka šobrīd nav vēl apstiprināti ieviešanas nosacījumi fiskālo ietekmi sadalījumā pa gadiem var noteikt tikai indikatīvi: 
2015.g.:  80 000 euro
2016.g.:  3 410 222 euro
2017.g.:  4 646 327 euro
2018.g.: 3 862 592  euro
2019.g.: 3 470 725 euro
2020.g.: 2 712 205 euro
Finansējums tiks pieprasīts no 80.00.00 programmas normatīvajos aktos noteiktajā kārtībā (par valsts budžeta iestādēm finansējums tiks plānots IZM budžetā, par finansējuma saņēmējiem, kas nav valsts budžeta iestādes - FM budžetā). </t>
  </si>
  <si>
    <t>S.A.M. 8.1.2. mācību vide Valsts ģimnāzijās 2017.gads euro 35 294 118 ; vispārējās izglītības iestādes euro 73 516 840 
Finansējums IZM budžetā tiks plānots atbilstoši normatīvajos aktos noteiktajai kārtībai.</t>
  </si>
  <si>
    <t>2015.g. 1 441 503 euro
2016.g. 2 663 802 euro
2017.g. 3 056 834 euro
Valsts budžeta finansējums tiks piesaistīts atbilstoši normatīvajos aktos noteiktajai kārtībai no 74.resora ,,Gadskārtējā valsts budžeta izpildes procesā pārdalāmais finansējums” 80.00.00 programmas ,,Nesadalītais finansējums Eiropas Savienības politiku instrumentu un pārējās ārvalstu finanšu palīdzības līdzfinansēto projektu un pasākumu īstenošanai”.</t>
  </si>
  <si>
    <t xml:space="preserve">Tiek plānots, ka 8.3.2. SAM ieviešana tiks uzsākta 2016.g. I ceturksnī. Projektu īstenošanas termiņš - 3-4 gadi. Ņemot vērā, ka šobrīd nav vēl apstiprināti ieviešanas nosacījumi fiskālo ietekmi sadalījumā pa gadiem var noteikt tikai indikatīvi: 
2016.g.:  950 000  euro
2017.g.: 1 175 864  euro
2018.g.: 2 374 136  euro
2019.g.: 8 877 894 euro
2020.g.: 8 877 894  euro
2021.g.: 1 261 500 euro
Finansējums tiks pieprasīts no 80.00.00 programmas normatīvajos aktos noteiktajā kārtībā (par valsts budžeta iestādēm finansējums tiks plānots IZM budžetā, par finansējuma saņēmējiem, kas nav valsts budžeta iestādes - FM budžetā). </t>
  </si>
  <si>
    <t>Tiks nodrošināts piešķirto valsts budžeta līdzekļu ietvaros
2015. - 2017.gadā katru gadu plānotais VB 1 031 890 euro</t>
  </si>
  <si>
    <t xml:space="preserve">1. Plānotais finansējums - 1 561 052 euroo, no tiem:
2015.g.4mēn– 196 854 euro; 2016.g. - 649 618 euro; 2017.g. – 714 580 euro                    
  2. Plānotais papildus finansējums 977 943 euro gadā.
</t>
  </si>
  <si>
    <t>Tiks nodrošināts piešķirto valsts budžeta līdzekļu ietvaros
5.6.1. SAM ietvaros Daugavas stadiona teritorijas ES struktūrfondu projektiem pieejamais indikatīvais ERAF līdzfinansējums ir 40`191`396 euro un nacionālais publiskais finansējums 7`092`600 euro, kas veido kopējo atbalsta apjomu 47`283`996 euro. Projekta īstenšanas uzsākšanai nepieciešamais indikatīvais (ziņojumā norādītais) finansēums ir 3`750`000 euro</t>
  </si>
  <si>
    <t xml:space="preserve">Pedagogu, kas īsteno interešu izgl. Programmas atalgojuma pieaugumam: 2016.gads - euro 10 215;  2017.gads euro 10 215. VISC nepieciešamais finansējums kultūrizglītības programmām: 2016.gads  - euro 180 000; 2017.gads - euro 240.000                     </t>
  </si>
  <si>
    <t>2015.gads 56 915.00 euro
 (8 organizācijas x 3500,00 euro, 
3 organizācijas x 9638,33euro)
Ir iekļauts 2015.gada Jaunatnes politikas valsts programmā (21.00.00)</t>
  </si>
  <si>
    <t>2016.: (organizēšanas izdevumi 3000 euro; universitāšu ~4; lektoru darba apmaksa 1800 euro)
Pasākums pārcelts uz 2016.gadu, jo netika piešķirts finansējums 2015.gadam. 2016.: 4800 euro.</t>
  </si>
  <si>
    <t>2015.: 9960 euro (5960 euro autorlīgumi, 700 euro uzņēmuma līgumi: 3300 euro izdošana)
04.00.00 Valsts valodas politika un pārvalde (2015: 9960 euro)</t>
  </si>
  <si>
    <t>2016.gads - 32 016 euro, 2017.gads - 29 452 euro, 2018.gads - 29 452 euro.</t>
  </si>
  <si>
    <t>2015.: 190 645 euro       
          2016.: 358 000 (195 000 euro+163 000 euro)         
             2017.:  312 462 euro ( 134 462 euro  + 178 000 euro)        
         2018.: 312 462 euro ( 134 462 euro  + 178 000 euro)
04.00.00 Valsts valodas politika un pārvalde (2015.: 190 645 euro                      2016.: 195 000 euro                     2017.:  134 462 euro                   2018.: 134 462 euro)
JPI:
2016.: 163 000 euro            2017.:178 000 euro                        2018.:178 000 euro</t>
  </si>
  <si>
    <t xml:space="preserve">Pedagogu profesionālās kompetences pilnveidei: 2016.gads - euro 389 308; 2017.gads - euro 389 308 </t>
  </si>
  <si>
    <t>04.00.00 Valsts valodas politika un pārvalde 2015.: 5000 euro  2016.: 5000 euro</t>
  </si>
  <si>
    <t>Tālākā laika posmā:
2919859</t>
  </si>
  <si>
    <t>Tālākā laika posmā:
1140000</t>
  </si>
  <si>
    <t>Tālākā laika posmā:
200000 (JPI).
Ikgadēji piešķirtais budžeta finansējums ir 11700 eiro.</t>
  </si>
  <si>
    <t>1. un 2. punkts - 2016.gadā zinātnes bāzes finansējuma kopējais finansējums ir 27 142 728 euro. Attiecīgo punktu īstenošana neietekmēs piešķirtā finansējuma kopējā finansējuma apjomu, bet ietekmēs tā iekšējo sadalījumu.
IZM budžeta programma 05.00.00 Zinātne, apakšprogramma 05.02.00 Zinātnes bāzes finansējums 2015. 22 865 593 euro
2016. 27 142 728 euro
2017.  27 109 911 euro
Papildus JPI ietvaros tiks prasīts IZM budžeta programmā 05.00.00 Zinātne, apakšprogramma 05.02.00 Zinātnes bāzes finansējums palielināt finansējumu
2016. 8 860 000 euro
2017.  8 890 000  euro
KM: JPI:
2016. 718550
2017. 643550
2018. 643550
Tālākajā laika posmā: 643550</t>
  </si>
  <si>
    <t>2018.gadā - 4 300 000 euro
KM:
2017. 29730
2018. 29730
Tālākajam laika posmam: 29730</t>
  </si>
  <si>
    <t>Tālākajā laika posmā: 4891500 (JPI)
Piešķirtais VB:
2016. 8995516
2017. 8995516
2018. 8995516</t>
  </si>
  <si>
    <t>Tālākajā laika posmā: 10972687 (JPI)</t>
  </si>
  <si>
    <t>Tālākajā laika posmā: 384000 (JPI)</t>
  </si>
  <si>
    <t>Tālākajā laika posmā: 100000 (JPI)</t>
  </si>
  <si>
    <t>Tālākajā laika posmā: 4000000 (JPI)
Piešķirtais VB:
2016. 441000
2017. 847000
2018. 7304250
Tālākā laika posmā: 500000</t>
  </si>
  <si>
    <t>Tālākajā laika posmā: 1000000 (JPI)
Piešķirtais VB:
2016. 759000
2017. 3903000
2018. 500000</t>
  </si>
  <si>
    <t>Piešķirtais VB:
2016. 200000
2017. 250000
2018. 200000</t>
  </si>
  <si>
    <t>Tālākajā laika posmā: 1246945 (JPI)
Piešķirtais VB:
2016. 1132353
2017. 1132353
2018. 1132353
Tālākā laika posmā: 1132353</t>
  </si>
  <si>
    <t>Tālākajā laika posmā: 87500 (JPI)</t>
  </si>
  <si>
    <t>Tālākajā laika posmā: 764609 (JPI)</t>
  </si>
  <si>
    <t>Tālākā laika posmā 3061832 (JPI)</t>
  </si>
  <si>
    <t>Tālā laika posmā: 500000 (JPI)</t>
  </si>
  <si>
    <t>Tālākā laika posmā: 22055 (JPI)</t>
  </si>
  <si>
    <t>Tālā laika posmā: 2000000 (JPI)</t>
  </si>
  <si>
    <t>Tālā laika posmā: 1370345 (JPI)</t>
  </si>
  <si>
    <t>Tālā laika posmā: 81450 (JPI)</t>
  </si>
  <si>
    <t>Tālā laika posmā: 150000 (JPI)</t>
  </si>
  <si>
    <t>Tālākā laika posmā:
335000 (JPI).
Piešķirtais budžeta finansējums: 
2016. 43000 eiro
2017. 43000 eiro.</t>
  </si>
  <si>
    <t>Tālākā laika posmā:
50 000 (JPI).
Piešķirtais budžeta finansējums: 
2016. 40 000 eiro
2017. 40 000 eiro.</t>
  </si>
  <si>
    <t>Tālākā laika posmā:
110 000 (JPI).
Piešķirtais budžeta finansējums: 
2016. 22 041 eiro
2017. 22 000 eiro.</t>
  </si>
  <si>
    <t>Tālākā laika posmā:
43 000 (JPI).</t>
  </si>
  <si>
    <t>Tālākā laika posmā:
150 000 (JPI).
Piešķirtais budžeta finansējums: 
2016. 90 000 eiro
2017. 90 000 eiro.</t>
  </si>
  <si>
    <t>Tālākā laika posmā:
50 000 (JPI).
Piešķirtais budžeta finansējums: 
2016. 24 000 eiro
2017. 24 000 eiro.</t>
  </si>
  <si>
    <t>Tālākā laika posmā:
120 000 (JPI).</t>
  </si>
  <si>
    <t>Tālākā laika posmā:
30 000 (JPI).</t>
  </si>
  <si>
    <t>Tālākā laika posmā:
200 000 (JPI).
Piešķirtais budžeta finansējums: 
2016. 150 000 eiro
2017. 150 000 eiro.</t>
  </si>
  <si>
    <t xml:space="preserve">Tālākā laika posmā:
2 000 000 (JPI).
</t>
  </si>
  <si>
    <t>Tālākā laika posmā:
120 000 (JPI).
Piešķirtais budžeta finansējums: 
2016. 69 000 eiro
2017. 69 000 eiro.</t>
  </si>
  <si>
    <t>Tālākā laika posmā:
100 000 (JPI).
Piešķirtais budžeta finansējums: 
2016. 40 000 eiro
2017. 40 000 eiro.</t>
  </si>
  <si>
    <t>Tālākā laika posmā:
100 000 (JPI).
Piešķirtais budžeta finansējums: 
2016. 18 000 eiro
2017. 18 000 eiro.</t>
  </si>
  <si>
    <t>Pasākums beidzas 2015.gadā</t>
  </si>
  <si>
    <t>Tālākā laika posmā:
15 000 (JPI).
Piešķirtais budžeta finansējums: 
2016. 14 000 eiro
2017. 14 000 eiro.</t>
  </si>
  <si>
    <t>Tālākā laika posmā:
20 000 (JPI).
Piešķirtais budžeta finansējums: 
2016. 15 000 eiro
2017. 15 000 eiro.</t>
  </si>
  <si>
    <t>206 601 - 2014.g.
206 601 - 2015.g.
34 433 - 2016.g.
Finansējums piešķirts politisko partiju datu bāzes izveidei kā Jaunās politikas iniciatīva.
26 575 - 2014.g.
25 149 - 2015.g.
25 149 - 2016.g.
25 149 - 2017.g.
Finansējums kā Jaunās politikas iniciatīva piešķirts politisko partiju  aģitācijas darbības uzraudzībai (papildus viena amata vieta).</t>
  </si>
  <si>
    <t>Piešķirts finansējums operatīvo darbinieku un izmeklētāju apmācībai, tai skaitā apmācībai analītiskajam darbam.</t>
  </si>
  <si>
    <t>Esošā budžeta ietvaros. Ja informatīvā ziņojuma izstrādes laikā tiks konstatēts, ka piedāvātajiem priekšlikumiem un no tiem izrietošiem pasākumiem būs fiskālā ietekme, tad papildus nepieciešamais finansējums tiks indikatīvi noteikts ziņojuma projektā un detalizēts aprēķins pievienots, virzot priekšlikumus jauno politikas iniciatīvu ietvaros (atbilstoši valdības lēmumam par turpmāko rīcību).</t>
  </si>
  <si>
    <t>Likumprojekta izstrādes laikā tiks izvērtēts, vai tā ieviešanai būs fiskālā ietekme. Papildus finansējuma nepieciešamības gadījumā tiks sagatavots pieprasījums jauno politikas iniciatīvu ietvaros.</t>
  </si>
  <si>
    <t>Esošā budžeta ietvaros, kā arī piesaistot ES fondu līdzfinansējumu. Pamatnostādņu īstenošanai nepieciešamā finansējuma aprēķins pievienots 23.02.2015 MKK sēdes materiālos.</t>
  </si>
  <si>
    <t>Plāna izstrādes laikā tiks izvērtēts, vai tā ieviešanai būs fiskālā ietekme. Papildus finansējuma nepieciešamības gadījumā tiks sagatavots pieprasījums jauno politikas iniciatīvu ietvaros. (=83.2., 85.1., 85.2., 116.1., 116.3.uzd.).</t>
  </si>
  <si>
    <t>Plāna izstrādes laikā tiks izvērtēts, vai tā ieviešanai būs fiskālā ietekme. Papildus finansējuma nepieciešamības gadījumā tiks sagatavots pieprasījums jauno politikas iniciatīvu ietvaros. (=83.1., 85.1., 85.2., 116.1., 116.3.uzd.)</t>
  </si>
  <si>
    <t>Koncepcijas ieviešanas fiskālā ietekme tiks izvērtēta, izstrādājot konkrētus normatīvo aktu projektus pēc plāna apstiprināšanas (2.darbības rezultāts) valdībā. Papildus finansējuma nepieciešamības gadījumā tiks sagatavots pieprasījums jauno politikas iniciatīvu ietvaros. Iztikas minimuma groza aprēķināšana (4.darbības rezultāts) plānota ESF projekta ietvaros.</t>
  </si>
  <si>
    <t>Plāna izstrādes laikā tiks izvērtēts, vai tā ieviešanai būs fiskālā ietekme. Papildus finansējuma nepieciešamības gadījumā tiks sagatavots pieprasījums jauno politikas iniciatīvu ietvaros. (=83.1., 83.2., 85.2., 116.1., 116.3.uzd.).</t>
  </si>
  <si>
    <t>Pasākuma īstenošana plānota ESF projekta ietvaros.</t>
  </si>
  <si>
    <t>Pasākuma īstenošanai nepieciešamais finansējums ir iestrādāts valsts budžetā 2015.gadam un turpmākajiem gadiem.</t>
  </si>
  <si>
    <t>Papildus nepieciešamais finansējums tiks aprēķināts, izstrādājot konkrētus priekšlikumus par minimālās darba algas apjomu. Lēmuma pieņemšanas gadījumā papildus nepieciešamā finansējuma pieprasījums tiks virzīts jauno politikas iniciatīvu ietvaros vai arī iekļaušanai valsts budžetā nākamajam gadam.</t>
  </si>
  <si>
    <t>1) papildus nepieciešamais finansējums tehnisko palīglīdzekļu nodrošināšanai tiks iekļauts LM konceptuālajā ziņojumā Ministru kabinetam un atkarībā no valdības lēmuma pieprasīts jauno politikas iniciatīvu ietvaros vai iekļauts valsts budžeta finansējumā 2)  Pasākuma īstenošana (prof.rehab.) plānota ESF projektu ietvaros</t>
  </si>
  <si>
    <t>Pasākuma īstenošana plānota ES fondu projekta ietvaros.</t>
  </si>
  <si>
    <t>Atbilstoši Informatīvā ziņojumā norādītājam, papildus finansējums no valsts budžeta līdzekļiem (indikatīvi 22 milj. EUR), tiks pieprasīts pakāpeniski, sākot no 2017. gada,  sagatavojot 2016.gadā pieprasījumu jauno politikas iniciatīvu ietvaros.</t>
  </si>
  <si>
    <t>Saskaņā ar 26.01.2015 MKK izskatīto koncepcijas projektu jautājums par papildu valsts budžeta līdzekļu piešķiršanu Labklājības ministrijai adopcijas un ārpusģimenes aprūpes sistēmas pilnveidošanai 2016.gadā 4 733 989 EUR apmērā, 2017.gadā 5 159 969 EUR apmērā, 2018.gadā 10 627 860 EUR apmērā un 2019.gadā 12 618 978 EUR apmērā skatāms Ministru kabinetā kopā ar visu ministriju un centrālo valsts iestāžu priekšlikumiem jaunajām politikas iniciatīvām likumprojekta "Par valsts budžetu 2016. gadam" un likumprojekta "Par vidēja termiņa budžeta ietvaru 2016., 2017. un 2018. gadam" sagatavošanas un izskatīšanas procesā atbilstoši valsts budžeta finansiālajām iespējām.</t>
  </si>
  <si>
    <t>Piešķirtais valsts budžeta finansējums 2015.gadā un turpmākajos gados- 554 541 EUR.</t>
  </si>
  <si>
    <t>Balstoties uz izvērtējuma rezultātiem, tiks noteikti nepieciešamie pasākumi un aprēķināta to ieviešanas fiskālā ietekme. Papildus finansējuma nepieciešamības gadījumā tiks sagatavots pieprasījums jauno politikas iniciatīvu ietvaros.</t>
  </si>
  <si>
    <t>Papildus pret apstiprināto attiecīgā gada ietvaru: 2015 -1 453 899 EUR, 2016 - 8 263 056 EUR, 2017 - 18 759 521 EUR. Papildus nepieciešamais finansējums tiks pieprasīts jauno politikas iniciatīvu ietvaros.</t>
  </si>
  <si>
    <t>Papildus pret apstiprināto attiecīgā gada ietvaru: 2015 -0 EUR, 2016 - 4 247 298 EUR, 2017 - 22 412 600 EUR. Papildus nepieciešamais finansējums tiks pieprasīts jauno politikas iniciatīvu ietvaros.</t>
  </si>
  <si>
    <t>Plāna izstrādes laikā tiks izvērtēts, vai tā ieviešanai būs fiskālā ietekme. Papildus finansējuma nepieciešamības gadījumā tiks sagatavots pieprasījums jauno politikas iniciatīvu ietvaros.</t>
  </si>
  <si>
    <t>Plāna izstrādes laikā tiks izvērtēts, vai tā ieviešanai būs fiskālā ietekme. Papildus finansējuma nepieciešamības gadījumā tiks sagatavots pieprasījums jauno politikas iniciatīvu ietvaros. (=83.1., 83.2., 85.1., 85.2., 116.3.uzd.).</t>
  </si>
  <si>
    <t xml:space="preserve">Sākotnējais papildus nepieciešamais finansējums 2016.gadā - 24 684 EUR. Pēc pilotprojekta īstenošanas  tiks novērtēts papildus nepieciešamais finansējums 2017.gadam un turpmākajiem gadiem un pieprasījums iesniegts jauno politikas iniciatīvu ietvaros. </t>
  </si>
  <si>
    <t>Plāna izstrādes laikā tiks izvērtēts, vai tā ieviešanai būs fiskālā ietekme. Papildus finansējuma nepieciešamības gadījumā tiks sagatavots pieprasījums jauno politikas iniciatīvu ietvaros. (=83.1., 83.2., 85.1., 85.2., 116.1.uzd.).</t>
  </si>
  <si>
    <t>Piešķirts budžetā:
2016. 20 882 928
2017. 21 692 558</t>
  </si>
  <si>
    <t>Finansiālo ietekmei varēs noteikt, kad tiks izstrādāts Organizētās noziedzības un apkarošanas plāna projekts
papildu nepieciešams finansējums JPI no 2019.gada
ĢP atbilde:
Ar Ministru kabineta 2014.gada 5.jūnija rīkojumu Nr.276 (prot. Nr.31 41.§) tika apstiprināts Organizētās noziedzības novēršanas un apkarošanas plāns 2014.-2016.gadam (turpmāk – plāns) un, saskaņā ar rīkojuma 3.4.punktu prokuratūrai plāna īstenošanai 2015.gadā tiek paredzēts papildu valsts budžeta finansējums 296 772 euro apmērā. Tālākajos gados JPI: 43 833 eiro.</t>
  </si>
  <si>
    <t>2015.gadā prasīts JPI , bet nav piešķirts JPI 2 582 106 EUR, kā arī
2016. un tālāk katru gadu: JPI 
2 582 106 EUR.</t>
  </si>
  <si>
    <t>2015.gadā prasīts JPI , bet nav piešķirts JPI 156 516 EUR, kā arī
2016. un tālāk katru gadu: JPI 
156 516 106 EUR.</t>
  </si>
  <si>
    <t>2015.gadā prasīts JPI , bet nav piešķirts JPI 62 606 EUR, kā arī
2016. un tālāk katru gadu: JPI 
62 606 EUR.</t>
  </si>
  <si>
    <t>2015.gadā prasīts JPI , bet nav piešķirts JPI 54 781 EUR, kā arī
2016. un tālāk katru gadu: JPI 
54 781 EUR.</t>
  </si>
  <si>
    <t>Piešķirts budžetā:
2015. 34 149
2016. 34 149
Nepieciešams papildu JPI
2017. 34 149
2018. 34 149</t>
  </si>
  <si>
    <t>Tālākā laika posmā:
900 000 (JPI).
SIF norāda savā atbilde, ka tikai nepieciešams JPI, taču nenorāda nepieciešamā JPI apjomu.</t>
  </si>
  <si>
    <t>Piešķirts budžetā:
2015. 113 830
2016. 113 830
Nepieciešams papildu JPI
2017. 113 830
2018. 113 830</t>
  </si>
  <si>
    <t>Piešķirts budžetā:
2015. 156 516
2016. 157 516
2017. 158 516
Nepieciešams papildu JPI
2018. 159 516</t>
  </si>
  <si>
    <t>Piešķirts budžetā:
2015. 199 202
2016. 199 202
2017. 199 202
Nepieciešams papildu JPI
2018. 199 202</t>
  </si>
  <si>
    <t>2015.gadā prasīts JPI , bet nav piešķirts JPI 87 834 EUR, kā arī
2016. un tālāk katru gadu: JPI 
85 898 EUR.</t>
  </si>
  <si>
    <t>Finansējuma apjoms 2015.g. - 2015.gada valsts budžetā esošais finansējums (kopā 50,9 milj.EUR):
1) 7,4 mil. EUR
2) 18,9 milj. EUR
3) 15,7 milj. EUR
4) 8,9 milj. EUR, 
2016.-2018.gadā - prognozētais projektu īstenošanai nepieciešamais finansējums.
2016.:
1) 0
2) 0
3) 94,3 milj. EUR
4) 53,5 milj. EUR.
2017.:
1) 0
2) 0
3) 60,5 milj. EUR
4) 53,5 milj. EUR.
2018.:
1) 0
2) 0
3) 49,4 milj. EUR
4) 53,6 milj. EUR</t>
  </si>
  <si>
    <t>Piešķirtā budžeta ietvaros 
(VAS Latvijas Valsts ceļi budžeta ietvaros)</t>
  </si>
  <si>
    <t>Finansējuma apjoms - prognozētais projekta īstenošanai nepieciešamais finansējums apjoms. Atbilstoši 2014.-2020.gada plānošanas perioda ES fondu īstenošanu reglamentējošiem normatīvajiem aktiem, tiks plānots Finanšu ministrijas budžetā.</t>
  </si>
  <si>
    <t>Finansējuma apjoms 2015.g. - 2015.gada valsts budžetā esošais finansējums 10,13 milj.eiro.</t>
  </si>
  <si>
    <t>Darbs tiek veikts budžeta programmas 97.00.00 Nozaru vadība un politikas plānošana ietvaros</t>
  </si>
  <si>
    <t xml:space="preserve">2015.g. 50,77 tūkst. EUR
Ostu attīstības fonda Reklāmai paredzētajiem izdevumiem ietvaros (VAS LJA- ne SM budžets).
Citi gadi:
Ostu attīstības fonda Reklāmai paredzētajiem izdevumiem ietvaros (VAS LJA- ne SM budžets) </t>
  </si>
  <si>
    <t>Darbs tiek veikts budžeta programmas 60.06.00 Eiropas transporta infrastruktūras projekti ietvaros</t>
  </si>
  <si>
    <t>Finansējuma apjoms 2015.g. - 2015.gada valsts budžetā esošais finansējums, t.i. 4,45 milj. eiro.</t>
  </si>
  <si>
    <t>Finansējuma apjoms 2015.g. - 2015.gada valsts budžetā esošais finansējums, t.i. 1,5 milj. eiro.</t>
  </si>
  <si>
    <t>Finansējuma apjoms 2015.g. - 2015.gada valsts budžetā esošais finansējums 3 projektiem, t.i. 30,1 milj. eiro.</t>
  </si>
  <si>
    <t>Finansējuma apjoms 2015.g. - 2015.gada valsts budžetā esošais finansējums, 2016.-2018.gadā - prognozētais projektu īstenošanai nepieciešamais finansējums. Atbilstoši 2014.-2020.gada plānošanas perioda ES fondu īstenošanu reglamentējošiem normatīvajiem aktiem, tiks plānots Finanšu ministrijas budžetā.</t>
  </si>
  <si>
    <t>Darbs tiek veikts budžeta programmas 97.00.00 Nozaru vadība un politikas plānošana, kā arī VSIA Autotransporta direkcija budžeta ietvaros</t>
  </si>
  <si>
    <t>Pasākums tiek realizēts valsts budžeta programmas „Valsts autoceļu fonds” ietvaros.
Paredzētie budžeta līdzekļi:
2015. 49,5 milj. eiro
2016. 54,8 milj. eiro
2017. 54,8 milj. eiro
2018. 54,8 milj. eiro</t>
  </si>
  <si>
    <t>Pasākums tiek realizēts valsts budžeta programmas „Valsts autoceļu fonds” ietvaros.
Paredzētie budžeta līdzekļi:
2015. 1,3 milj. eiro
2016. 5,5 milj. eiro</t>
  </si>
  <si>
    <t>Pasākums tiek realizēts valsts budžeta programmas „Valsts autoceļu fonds” ietvaros.
Paredzētie budžeta līdzekļi:
2015. 1,4 milj. eiro
2016. 2 milj. eiro
2017. 2 milj. eiro
2018. 2 milj. eiro</t>
  </si>
  <si>
    <t>Projekts tiek finansēts no ES fondu līdzekļiem, uzturēšana tiks prasīta kā JPI.</t>
  </si>
  <si>
    <t>2015.gadā piešķirts budžets: 1. 17,12 + 2. 17,59 = 34,71 milj. eiro.
3. Tiek vērtēti ekonomiski un finansiāli dzīvotspējīgākie risinājumi, no to izvēles būs secināms par nepieciešamo valsts budžeta finansējumu.</t>
  </si>
  <si>
    <t>Finansējuma apjoms  - prognozētais projektu īstenošanai nepieciešamais finansējums. Atbilstoši 2014.-2020.gada plānošanas perioda ES fondu īstenošanu reglamentējošiem normatīvajiem aktiem, tiks plānots Finanšu ministrijas budžetā.</t>
  </si>
  <si>
    <t xml:space="preserve">Finansējuma apjoms 2015.g. - 2015.gada valsts budžetā esošais finansējums, 2018.gadā - prognozētais projektu īstenošanai nepieciešamais finansējums, kas, atbilstoši 2014.-2020.gada plānošanas perioda ES fondu īstenošanu reglamentējošiem normatīvajiem aktiem, tiks plānots Finanšu ministrijas budžetā. </t>
  </si>
  <si>
    <t>Finansēs bloka dalībvalstu gaisa satiksmes vadības uzņēmumi savu investīciju un modernizācijas projektu ietvaros.</t>
  </si>
  <si>
    <t>Prognozētais projekta īstenošanai nepieciešamais finansējums, kas, atbilstoši 2014.-2020.gada plānošanas perioda ES fondu īstenošanu reglamentējošiem normatīvajiem aktiem, tiks plānots Finanšu minsitrijas budžetā.</t>
  </si>
  <si>
    <t>Īpašs finasējums veloceļiem nav paredzēts. Tas tiks noteikts attiecīga projekta ietvaros.</t>
  </si>
  <si>
    <t xml:space="preserve">1. Konf. par bezpilota lidaparātiem tiek organizēta sadarbībā ar EK, kas ir piešķīrusi līdzfinansējumu. LV finansējums no 96.00.00 progr., kas paredzēta PRES pasākumu organizēšanai (PRES sekretariāta, ne SM budžetā). 2. ASEM transp. min.sanāksmei finansējums pamatā no 96. 00.00 progr., trūkstošajam tiek meklēti sponsori. 3. TEN-T dienas tiek organizētas sadarbībā ar EK, kas pamatā finansēs TEN-T dienas, VIP transportu nodrošinās PRES sekretariāts no 96.00.00 progr. </t>
  </si>
  <si>
    <t>Šobrīd notiek izstrādātes procedūra. Iespējams, būs nepieciešams finansējums, precīza ietekme vēl nav zināma.</t>
  </si>
  <si>
    <t>Normatīvo aktu izstrāde tiks uzsākta 2015.gada otrajā pusē. Iespējams, būs nepieciešams finansējums, precīza ietekme vēl nav zināma.</t>
  </si>
  <si>
    <t>Likumprojektu izstrāde ir pabeigta. Virzīts bez ietekmes uz budžetu.
Piešķirtā budžeta ietvaros</t>
  </si>
  <si>
    <t xml:space="preserve">Piešķirtā budžeta ietvaros
TM atbilde:
Fiskālo ietekmi varēs precizēt brīdī, kad tiks pieņemts lēmums par VSIA Latvijas Vēstnesis pārveidi par publisku aģentūru.
Šobrīd spēkā esošā Oficiālās publikācijas un tiesiskās informācijas likuma pārejas noteikumu 3.punktā noteikts: „Ministru kabinets līdz 2016.gada 1.janvārim izveido valsts aģentūru “Latvijas Vēstnesis”.
Saskaņā ar informatīvo ziņojumu par oficiālās publikācijas un tiesiskās informācijas finansiālo nodrošinājumu nepieciešamais finansējums 2016. gadā 1 300 506 EUR apmērā, bet 2017. un 2018.gados 1 165 334 EUR apmērā. </t>
  </si>
  <si>
    <t>Nodrošināta iespēja reģistrācijas pieteikumus iesniegt elektroniski, izmantojot e-pakalpojumus portālā ww.latvija vai iesūtot iestādes oficiālajā e-pastā.  Iesniedzot dokumentus elektroniski, nosacījums ievērot lietu ģeogrāfisko piekritību no iesniedzēja viedokļa nav aktuāls, jo dokumenti tiek iesniegti attālināti, neapmeklējot iestādi klātienē. 
Papildus izstrādāts Uzņēmumu reģistra projekta „Uzņēmumu reģistrā ienākošo dokumentu un datu apstrādes procedūru pilnveidošana un atteikšanās no tiesību subjektu ģeogrāfiskas lietu piekritības” ieviešanas pasākumu plāns, uzsākts darbs pie pasākumu izpildes.
Būs nepieciešams finansējums, precīza ietekme vēl nav zināma.</t>
  </si>
  <si>
    <t>Projekts tiek gatavots starpinstitūciju saskaņošanas sanāksmei. Koncepcijas atbalstāmā varianta īstenošanā iesaistīts Valsts zemes dienests un Tiesu administrācija.
Šobrīd provizoriskais papildus nepieciešamais finansējums koncepcijas atbalstāmā risinājuma varianta ieviešanas ir aprēķinātas 11 139 412 euro apmērā, no kurām 5 264 686 euro provizoriski plānots piesaistīt finansējumu no ES fondu līdzekļiem.
2016.gadā 1480217 euro, 2017.gadā 1039508 euro, 2018.gadā 1169458 (t.sk. 263234 euro ES līdzekļi), 2019.gadā 1056829 euro (t.sk. 263234 euro ES līdzekļi), 2020.gadā 3971129 euro (t.sk. 3158812 euro ES līdzekļi), 2021.gadā 2422271 euro (t.sk. 1579406 euro ES līdzekļi)</t>
  </si>
  <si>
    <t>Saskaņā ar Ministru kabineta komitejas 2015.gada 26.janvāra sēdes protokola Nr.3 2.§, papildināt informatīvo ziņojumu ar informāciju par e-lietas projekta (e-tiesvedība) īstenošanai nepieciešamo finansējumu, tā avotiem un īstenošanas posmiem. Šobrīd notiek izstrāde.
Finansējums būs nepieciešams, precīza ietekme vēl nav zināma.</t>
  </si>
  <si>
    <t>Šobrīd notiek izstrādātes procedūra. Finansējums būs nepieciešams TM,  precīza ietekme vēl nav zināma.</t>
  </si>
  <si>
    <t>Likumrojekta un normatīvo aktu aktu projektu izpilde uzsākta. Sistēmas izveidošanai iesniegts pieteikums ERAF finansējuma saņemšanai. Šobrīd noris darbs pie projekta koncepcijas izveides sadarbībā ar VARAM un TM, kur nākamais posms ir projekta pieteikuma sagatavošana un iesniegšana CFLA."Grozījumi Patentu likumā" ir saskaņošanas procesā. Grozījumu MK noteikumos izstrāde tiks uzskāta pēc likumprojekta iesniegšanas MK. Finansējujms grozījumu izstrādei nav nepieciešams. Finansējumu sistēmas izstrādei paredzēts saņemt no ERAF.</t>
  </si>
  <si>
    <t>Šobrīd tiek izstrādāti normatīvo aktu projekti. Iespējams, būs nepieciešams finansējums, precīza ietekme vēl nav zināma.</t>
  </si>
  <si>
    <t>Šobrīd tiek izstrādāts projekts. Pēc pašreizējām aptuvenām aplēsēm -  nepieciešams finansējums varētu būt līdz 10 miljoniem euro.</t>
  </si>
  <si>
    <t>Šobrīd tiek izstrādāts projekts. Iespējams, būs nepieciešams finansējums, precīza ietekme vēl nav zināma.</t>
  </si>
  <si>
    <t>Šobrīd plānots, ka papildus budžeta līdzekļi nebūs nepieciešami, bet projekts ir gandrīz pabeigts tikai darba grupas līmenī un oficiāls saskaņošanas process vēl nav uzsākts</t>
  </si>
  <si>
    <t>Likumprojekts virzīts bez ietekmes.</t>
  </si>
  <si>
    <t xml:space="preserve">Šobrīd tiek izstrādāts informatīvais ziņojums. Reforma būs saistīta ar finansējuma pārdali starp Augstāko tiesu un TM.
MK 26.08.2014. protokola Nr.45 45.§ paredz vairākus pasākumus ar dažādiem izpildes termiņiem. 3.punktā minētais pasākums (Tieslietu ministrijai līdz 2014.gada 31.decembrim aktualizēt Eiropas Savienības tiesību ieviešanas rokasgrāmatu) ir izpildīts. Pārējie Tieslietu ministrijas kompetencē esošie pasākumi ir sagatavošanas stadijā. </t>
  </si>
  <si>
    <t xml:space="preserve">MK 26.08.2014. protokola Nr.45 45.§ paredz vairākus pasākumus ar dažādiem izpildes termiņiem. 3.punktā minētais pasākums (Tieslietu ministrijai līdz 2014.gada 31.decembrim aktualizēt Eiropas Savienības tiesību ieviešanas rokasgrāmatu) ir izpildīts. Pārējīe Tieslietu ministrijas kompetencē esošie pasākumiir sagatavošanas stadijā. Bez finansiālās ietekmes. </t>
  </si>
  <si>
    <t xml:space="preserve">Šobrīd notiek izstrādātes procedūra (turpinās apspriešana darba grupā).  Būs nepieciešams finansējums, precīza ietekme vēl nav zināma
</t>
  </si>
  <si>
    <t xml:space="preserve">Grozījumi Maksātnespējas likumā 1.lasījumā pieņemti 10.12.2014, priekšlikumu iesniegšanas datums 01.03.2015.
Papildus nepieciešamais finansējums norādīts pirmajam gadam 58196 euro , otrajam gadam un turpmākajiem gadiem  54786 euro </t>
  </si>
  <si>
    <t>Vēl tikai tiek izstrādāts. Uzdevuma izpilde ir atkarīga no jautājuma virzības Padomē. Šobrīd ES normatīvais akts, kas skar DV konstitucionālās vērtības, nav pieņemts politisku uzstādījumu dēļ.
Iespējams, būs nepieciešams finansējums, precīza ietekme vēl nav zināma.</t>
  </si>
  <si>
    <t>Šobrīd notiek darbs pie likumprojekta precizērjumiem uz otro lasījumu Saeimā. Finansējums būs nepieciešama Iekšlietu ministrijai: Pirmajā gadā (2015.gadā) 270209 euro, otrajā gadā (2016.gadā ) 540824 euro, trešajā gadā (2017.gadā) 1017674 euro, ceturtajā gad;a un turpmakajos gados (2018.gadā un turpmākajos gados) 274542 euro.</t>
  </si>
  <si>
    <t>TM
IEM</t>
  </si>
  <si>
    <t>Preventīvo piespiedu līdzekļu koncepcijā (atbalstīta ar Ministru kabineta 2013.gada 4.jūnija rīkojumu Nr.232 „Par Preventīvo piespiedu līdzekļu koncepciju”) 
Papildus finansējums.
Koncepcijā plānotais finansējums pirmajā gadā: 
1) TM centrālais aparāts  16745 euro (11 768 LVL);
2) Tiesu administrācija 489784 euro (344 222 LVL)
3) Valsts probācijas dienests  45959 euro (32 300 LVL)
4) Iekšlietu ministrija 1514501 euro (1 064 397 LVL)
5) Pašvaldībām sadarbības grupu nodrošināšanai  3229927 euro (2 270 005 LVL)
6) Labklājības ministrija 40438 euro (28 420 LVL)
Turpmākajos gados:
1) TM centrālais aparāts 15322 euro (10 768 LVL)
2) Tiesu administrācija 360030 euro (253 030 LVL)
3) Valsts probācijas dienests 2562 euro (1800 LVL)
4) Iekšlietu ministrija  164196 euro (115 397 LVL)
5) Pašvaldībām sadarbības grupas nodrošināšanai 2873184 euro (2 019 285 LVL)
6) Labklājības ministrija 40438 euro (28 420 LVL)                                                                                                                                            Vienlaikus ir skaidrs, ka papildus nepieciešamo finanšu līdzekļu apjoms noteikti mainīsies, kad būs precīzi zināms likumprojekta tvērums, procedūras utt. Likumprojekts šobrīd ir izstrādes stadījā.</t>
  </si>
  <si>
    <t>Likumprojekta "Grozījumi Kriminālprocesa likumā" (VSS-63) 
Papildu nepiciešamais finansējums
2016.gadā:
Tiesu administrācijai - 437 835 euro
Valsts policijai - 425 136 euro
LR Prokuratūrai - 366 333 euro
Kopā: 1 229 304
2017.gadā un turpmākajos:
Tiesu administrācijai - 2 235 euro
LR Prokuratūrai - 14 140 euro
Kopā: 16 375</t>
  </si>
  <si>
    <t>Noslēgts līgums ar Atkarīgo centra būvnieku, notiek tehniskā projekta izsrāde. Tiek izstrādāti priekšlikumi grozījumiem normatīvjaos aktos un notiek darbs pie Atkarīgo centrā īstenojamās programams satura izstrādes. Papildus piešķitais finansējums (Eiropas ekonomikas zonas un Norvēģijas finanšu instrumentu finansētais projekts) 2012.gadā 82276 euro, 2013.gadā 4659129 euro, 2014.gadā 2664582 euro, 2015.gadā 705693 euro, 2016.gadā 165614 euro.
Jauna cietuma būvniecība Liepājā - 2015.gada 20.janvārī notika cietuma projektēšanas pretendentu piedāvājumu atvēršana, šobrīd notiek piedāvājumu izvērtēšana. Papildus piešķitais finansējums 2013.gadā 235 717 euro, 2014.gadā 419 035 euro, 2015.gadā  2281459 euro, 2016.gadā 15 033 725 euro, 2017.gadā 29 971 870 euro, 2018.gadā  31 020 811 euro. Jaunā cietuma uzturēšanai nepieciešamais papildus finansējums un ieslodzīto pārvietošanai nepieciešamais finansējums turpmākajiem gadiem tiks aprēķināts tuvojoties cietuma būvniecības noslēgumam.</t>
  </si>
  <si>
    <t>Notiek elektroniskās uzraudzības tehnisko ierīču iepirkums. Pasākuma apmaksa 2015.gadā tiek nodrošināta no projekta Nr.LV08/1 „Alternatīvu brīvības atņemšanai sekmēšana (ieskaitot iespējamo pilotprojektu elektroniskajai uzraudzībai)” finanšu līdzekļiem. 
Pappildus nepieciešamais finansējums nepieciešams:
2016.gadā 722835 euro, 2017.gadā 1 148 310 euro, 2018.gadā un turpmākajos gados 1 103 310 euro.</t>
  </si>
  <si>
    <t>Sadarbībā ar PKC ir uzsākts darbs pie Pamatnostādnēm un pasākumu plāna ar brīvības atņemšanu notiesāto resocializācijas pilnveidošanaisoda izciešanas laikā un pēc atbrīvošanas laika periodam no 2014. līdz 2020.gada
Fnansējums nepieciešams, precīza ietekme vēl nav zināma.</t>
  </si>
  <si>
    <t>Likumprojekts izsludināts VSS, pašlaik notiek likumprojekta saskaņošana ar atzinumu sniegušajām institūcijām, lai likumprojektu varētu iesniegt MK;                                                                                                                                                                                                                                                                                                                    Saskaņā ar anotāciju izmaiņas, salīdzinot ar 2014.gadu, nav precīzi aprēķināmas, līdz ar to ietekme uz valsts budžetu nav prognozējama.</t>
  </si>
  <si>
    <t>Šobrīd notiek grozījumu izstrāde. Darbā iesaistīta tikai TM. Nauda nebūs nepieciešama, taču ir irsks, ka Latvijas Pašvaldību savienība varētu prasīt papildus finansējumu.</t>
  </si>
  <si>
    <t>Šobrīd vēl nenotiek izstrāde pie normatīvo aktu izstrādes, līdz ar to  precīza ietekme vēl nav zināma.</t>
  </si>
  <si>
    <t>Ņemot vērā to, ka ieviešot elektronisko izsoļu modeli, turpmāk vairs netiks nodrošināta izsoļu publikācija Latvijas vēstnesī, kas sastādīja būtisku VSAI Latvijas vēstnesis ieņēmumu daļu, no kuriem tika segti citu publikāciju izdevumi (kuriem valsts ir noteikusi samazināto maksas likmi), tad lai nodrošinātu  Oficiālo publikāciju un tiesiskās informācijas likumā noteikto valsts uzdevumu izpildi VISA Latvijas vēstnesis papildus nepieciešamais finansējums 2016. gadā un turpmākajos gados – 557 000 euro:</t>
  </si>
  <si>
    <t>Likumprojekti izstrādāts un virzīts bez ietekmes.</t>
  </si>
  <si>
    <t>Šobrīd notiek izstrādātes procedūra. Virzīts bez ietekmes.Vienlaikus norādāms, ka Satversmes tiesā Tiesībsargs ir iesniedzis pieteikumu, tai skaitā apastrīdot deleģējumu saturošās normas konstitucionalitāti. Ievērojot minēto, jautājums par proejkta tālāku virzību tiks atkārtoti lemts, pēc Satversmes tiesas lēmuma par konstitucionālās sūdzības pieņemšanu vai atteikšanos pieņemt sūdzību.</t>
  </si>
  <si>
    <t>Pasākums beidzas 2015.gadā
TM:
Īstenojot PRES darba programmu  TM ir vadījusi ES Tieslietu un iekšlietu ministru neformālo padomi, Rīgā 29.-30.janvārī.
Formālās ES Tieslietu un iekšlietu ministru padomes plānotas martā Briselē un jūnijā Luksemburgā. Finansējums tiek ņemts no PRES līdzekļiem 96.000 budžeta programmas, kas ir ieplānots 2015.gadā</t>
  </si>
  <si>
    <t>Budžetā piešķirts:
2015. 306 206 eiro
2016. 294 826
2017. 489 826
Turpmāk ik gadu (ja JPI nav terminēta) 489 826 eiro.</t>
  </si>
  <si>
    <t xml:space="preserve">Budžetā piešķirts:
2015. 21 000 eiro
2016. 21 000 
2017. un 2018. 21000 eiro ir 
vēlāmais  finansējums, jo  2017.gadam un turpmāk  ik gadu finansējums nav piešķirts  </t>
  </si>
  <si>
    <t xml:space="preserve">Budžetā piešķirts:
2015. 246 045 eiro
2016. 240 353 
2017. un 2018. 355 000 eiro ir 
vēlāmais  finansējums, jo  2017.gadam un turpmāk  ik gadu finansējums nav piešķirts  </t>
  </si>
  <si>
    <t>Budžetā piešķirts:
2015. 284 574 eiro
2016. 297 540
2017. 8 637
Turpmāk ik gadu (ja JPI nav terminēta) 8 637 eiro.</t>
  </si>
  <si>
    <t>Budžetā piešķirts:
2015. 11 383 eiro
2016. 11 383
2017. 11 383
Turpmāk ik gadu (ja JPI nav terminēta) 11 383 eiro.</t>
  </si>
  <si>
    <t>Budžetā piešķirts:
2015. 33 257 eiro</t>
  </si>
  <si>
    <t>Budžetā piešķirts:
2015. 4 659 eiro</t>
  </si>
  <si>
    <t xml:space="preserve">201 165 EUR piešķirts Veselības inspekcijai </t>
  </si>
  <si>
    <t xml:space="preserve">ES fondu 2014.-2020.gada plānošanas perioda specifiskā atbalsta mērķa 9.2.4. ietvaros 2015.gadā
kopā: 2,3 milj.EUR
ESF: 2,0 milj.EUR
VB: 0,3 milj.EUR.                    </t>
  </si>
  <si>
    <t>Fiskālā ietekme 2015.gadā 71143. Par citiem gadiem atbildes nav.</t>
  </si>
  <si>
    <t xml:space="preserve">Esošā valsts budžeta finansējuma ietvaros un indikatīvi ES fondu 2014.-2020.gada plānošanas perioda specifiskā atbalsta mērķa 9.2.3. ietvaros 2015.gadā
kopā: 0,8 milj.EUR
ESF: 0,7 milj.EUR
VB: 0,1 milj.EUR.        </t>
  </si>
  <si>
    <t>Pasākuma īstenošana sākot ar 2016.gadu.</t>
  </si>
  <si>
    <t>773,1milj.EUR apstiprinātais veselības nozares budžets (3,0% no IKP), tai skaitā 752,0milj.EUR VM budžets, 21,1 milj.EUR veselības jomas budžets FM CFLA</t>
  </si>
  <si>
    <t>1) 2,74 milj.EUR pacientu iemaksu samaz. līdz 11,50 EUR un līdzmaksājumu samazin. līdz 31 EUR, 
2) 1,636 milj. pac.iemaksu samazin. līdz 10 EUR paredzēti pakalpojumu ietvaros.</t>
  </si>
  <si>
    <t>Esošā valsts budžeta finansējuma ietvaros un indikatīvi ES fondu 2014.-2020.gada plānošanas perioda specifiskā atbalsta mērķa 9.2.3. ietvaros:
kopā: 0,44 milj.EUR
ESF: 0,37 milj.EUR
VB: 0,07 milj.EUR</t>
  </si>
  <si>
    <t xml:space="preserve">1) ES ES fondu 2007.-2013.gada plānošanas perioda darbības programmas "Infrastruktūra un pakalpojumi" papildinājuma 3.2.2.1.1.apakšaktivitātes "Informācijas sistēmu un elektronisko pakalpojumu attīstība" ietvaros 4,57 milj  EUR.      2) 801 968 EUR ERAF ietvaros izveidoto 
e-veselības sistēmu uzturēšanai </t>
  </si>
  <si>
    <t>Latvijas prezidentūras ES Padomē nodrošināšanai paredzētā finansējuma ietvaros NVD e-veselības nedēļas pasākumu nodrošināšanai piešķirts 
105 000 EUR</t>
  </si>
  <si>
    <t>Tālākā laika posmā: 217299 (VB)
VNĪ 
2017. 2 354 997
2018. 2 354 997
2019. 2 682 749
Kopā: 7 392 743 eiro</t>
  </si>
  <si>
    <t>VNĪ 
2013. 26 378
2014. 123 581
2015. 939 013
2016. 3 774 402
2017. 9 632 797
2018. 5 911 446
Kopā: 20 407 617 eiro</t>
  </si>
  <si>
    <t>VNĪ 
2014. 327 956
2015. 4 839 013
2016. 20 578 671
Kopā: 25 745 640 eiro</t>
  </si>
  <si>
    <t>JPI
VNĪ atbildē par piešķirto VB 
2013. 4 140
2014. 404 711
2015. 1 730 324
2016. 423 165
Kopā: 2 562 340 eiro</t>
  </si>
  <si>
    <t>2015.gadā ir piešķirtā budžeta ietvaros. Par periodu no 2016.-2018.gadam ir sniegta aptuvena aplēse.</t>
  </si>
  <si>
    <t>3. Esošā budžeta ietvaros - uzdevuma izpilde ir ietverta Valsts pētījumu programmas 1.prioritātē (jebkurš naudas samazinājums VPP ietvaros apdraud VRP 3.uzdevuma izpildi.
2018.g.:
Ja būs nepieciešams papildus finansējums 3.uzdevuma izpildei, tad finansējumu mēģināsim rast esošā budžeta ietvaros vai kādā no ES Struktūrfondu programmām.</t>
  </si>
  <si>
    <t>Par periodu no 2015.-2018.gadam ir sniegta aptuvena aplēse.</t>
  </si>
  <si>
    <t>Par periodu no 2015.-2016.gadam ir sniegta aptuvena aplēse.</t>
  </si>
  <si>
    <t>Par periodu no 2015.-2018.gadam ir sniegta aptuvena aplēse.
Lauku attīstības programma 2014.-2020.gadam un Eiropas Jūrlietu un zivsaimniecības Rīcības programma 2014.-2020.gadam ir apstiprinātas, un pakāpeniski tiek vērti vaļā atbalsta pasākumi, tiek izsludinātas kārtas, un atbalsta saņēmēji sāk pieteikšanos jaunā finanšu plānošanas perioda piešķirtajam finansējumam. Ņemot vērā iepriekš minēto, Zemkopības ministrijai budžeta resorā „74.Gadkārtējā valsts budžeta izpildes pārdalāmais finansējums” 80.00.00 programmā „Nesadalītais finansējums Eiropas Savienības politiku instrumentu un pārējās ārvalstu finanšu palīdzības līdzfinansēto projektu un pasākumu īstenošanai” plānots paredzēt vismaz šādu finansējumu katrā gadā:
* ELFLA īstenošanai ~ 200 milj.Eur gadā</t>
  </si>
  <si>
    <t>Norādām vienreiz pie 60.4.
Par periodu no 2015.-2018.gadam ir sniegta aptuvena aplēse.
Lauku attīstības programma 2014.-2020.gadam un Eiropas Jūrlietu un zivsaimniecības Rīcības programma 2014.-2020.gadam ir apstiprinātas, un pakāpeniski tiek vērti vaļā atbalsta pasākumi, tiek izsludinātas kārtas, un atbalsta saņēmēji sāk pieteikšanos jaunā finanšu plānošanas perioda piešķirtajam finansējumam. Ņemot vērā iepriekš minēto, Zemkopības ministrijai budžeta resorā „74.Gadkārtējā valsts budžeta izpildes pārdalāmais finansējums” 80.00.00 programmā „Nesadalītais finansējums Eiropas Savienības politiku instrumentu un pārējās ārvalstu finanšu palīdzības līdzfinansēto projektu un pasākumu īstenošanai” plānots paredzēt vismaz šādu finansējumu katrā gadā:
* ELFLA īstenošanai ~ 200 milj.Eur gadā</t>
  </si>
  <si>
    <t>JPI 2016.-2018.gadam ir noteikti 2014.gada līmenī, t.i. 72 milj.eiro.</t>
  </si>
  <si>
    <t>Nacionālā meža monitoringa ietvaros uzsākts bioloģiskās daudzveidības monitorings.</t>
  </si>
  <si>
    <t xml:space="preserve">AS „Latvijas Valsts meži” budžeta ietvaros </t>
  </si>
  <si>
    <t>Par periodu no 2015.-2018.gadam ir sniegta aptuvena aplēse.
Lauku attīstības programma 2014.-2020.gadam un Eiropas Jūrlietu un zivsaimniecības Rīcības programma 2014.-2020.gadam ir apstiprinātas, un pakāpeniski tiek vērti vaļā atbalsta pasākumi, tiek izsludinātas kārtas, un atbalsta saņēmēji sāk pieteikšanos jaunā finanšu plānošanas perioda piešķirtajam finansējumam. Ņemot vērā iepriekš minēto, Zemkopības ministrijai budžeta resorā „74.Gadkārtējā valsts budžeta izpildes pārdalāmais finansējums” 80.00.00 programmā „Nesadalītais finansējums Eiropas Savienības politiku instrumentu un pārējās ārvalstu finanšu palīdzības līdzfinansēto projektu un pasākumu īstenošanai” plānots paredzēt vismaz šādu finansējumu katrā gadā:
** EJZF īstenošanai ~ 25 milj. Eur gadā</t>
  </si>
  <si>
    <t>Piešķirts budžetā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</si>
</sst>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Ls&quot;\ * #,##0.00_-;\-&quot;Ls&quot;\ * #,##0.00_-;_-&quot;Ls&quot;\ * &quot;-&quot;??_-;_-@_-"/>
    <numFmt numFmtId="165" formatCode="_-* #,##0.00_-;\-* #,##0.00_-;_-* &quot;-&quot;??_-;_-@_-"/>
  </numFmts>
  <fonts count="16" x14ac:knownFonts="1">
    <font>
      <sz val="11"/>
      <color theme="1"/>
      <name val="Calibri"/>
      <family val="2"/>
      <charset val="186"/>
      <scheme val="minor"/>
    </font>
    <font>
      <sz val="11"/>
      <color theme="1"/>
      <name val="Calibri"/>
      <family val="2"/>
      <charset val="186"/>
      <scheme val="minor"/>
    </font>
    <font>
      <b/>
      <i/>
      <sz val="12"/>
      <color indexed="18"/>
      <name val="Times New Roman"/>
      <family val="1"/>
      <charset val="186"/>
    </font>
    <font>
      <b/>
      <sz val="12"/>
      <color indexed="10"/>
      <name val="Times New Roman"/>
      <family val="1"/>
      <charset val="186"/>
    </font>
    <font>
      <b/>
      <i/>
      <sz val="12"/>
      <color indexed="8"/>
      <name val="Times New Roman"/>
      <family val="1"/>
      <charset val="186"/>
    </font>
    <font>
      <strike/>
      <sz val="11"/>
      <name val="Times New Roman"/>
      <family val="1"/>
      <charset val="186"/>
    </font>
    <font>
      <sz val="10"/>
      <name val="Times New Roman"/>
      <family val="1"/>
    </font>
    <font>
      <u/>
      <sz val="11"/>
      <color theme="10"/>
      <name val="Calibri"/>
      <family val="2"/>
      <charset val="186"/>
    </font>
    <font>
      <sz val="10"/>
      <name val="Times New Roman"/>
      <family val="1"/>
      <charset val="186"/>
    </font>
    <font>
      <sz val="10"/>
      <color theme="1"/>
      <name val="Calibri"/>
      <family val="2"/>
      <charset val="186"/>
      <scheme val="minor"/>
    </font>
    <font>
      <b/>
      <sz val="10"/>
      <name val="Times New Roman"/>
      <family val="1"/>
      <charset val="186"/>
    </font>
    <font>
      <i/>
      <sz val="10"/>
      <name val="Times New Roman"/>
      <family val="1"/>
      <charset val="186"/>
    </font>
    <font>
      <sz val="10"/>
      <name val="Calibri"/>
      <family val="2"/>
      <charset val="186"/>
      <scheme val="minor"/>
    </font>
    <font>
      <i/>
      <sz val="10"/>
      <name val="Times New Roman"/>
      <family val="1"/>
    </font>
    <font>
      <sz val="10"/>
      <name val="Calibri"/>
      <family val="2"/>
      <charset val="186"/>
    </font>
    <font>
      <sz val="10"/>
      <color theme="1"/>
      <name val="Times New Roman"/>
      <family val="1"/>
      <charset val="186"/>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164" fontId="1" fillId="0" borderId="0" applyFont="0" applyFill="0" applyBorder="0" applyAlignment="0" applyProtection="0"/>
    <xf numFmtId="0" fontId="7" fillId="0" borderId="0" applyNumberFormat="0" applyFill="0" applyBorder="0" applyAlignment="0" applyProtection="0">
      <alignment vertical="top"/>
      <protection locked="0"/>
    </xf>
    <xf numFmtId="165" fontId="1" fillId="0" borderId="0" applyFont="0" applyFill="0" applyBorder="0" applyAlignment="0" applyProtection="0"/>
  </cellStyleXfs>
  <cellXfs count="50">
    <xf numFmtId="0" fontId="0" fillId="0" borderId="0" xfId="0"/>
    <xf numFmtId="0" fontId="8" fillId="0" borderId="1" xfId="0"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2" borderId="1" xfId="0" applyFont="1" applyFill="1" applyBorder="1" applyAlignment="1">
      <alignment horizontal="left" vertical="top" wrapText="1"/>
    </xf>
    <xf numFmtId="0" fontId="9" fillId="0" borderId="0" xfId="0" applyFont="1" applyAlignment="1">
      <alignment horizontal="left"/>
    </xf>
    <xf numFmtId="0" fontId="8" fillId="0" borderId="0" xfId="0" applyFont="1" applyFill="1" applyAlignment="1">
      <alignment horizontal="left" vertical="top"/>
    </xf>
    <xf numFmtId="49" fontId="8" fillId="0" borderId="1"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16" fontId="8" fillId="0" borderId="1" xfId="1"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xf>
    <xf numFmtId="14" fontId="8" fillId="0" borderId="1" xfId="0" applyNumberFormat="1" applyFont="1" applyFill="1" applyBorder="1" applyAlignment="1">
      <alignment horizontal="left" vertical="top" wrapText="1"/>
    </xf>
    <xf numFmtId="17" fontId="8"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14" fontId="6" fillId="0" borderId="1" xfId="0" applyNumberFormat="1" applyFont="1" applyFill="1" applyBorder="1" applyAlignment="1">
      <alignment horizontal="left" vertical="top" wrapText="1"/>
    </xf>
    <xf numFmtId="0" fontId="6" fillId="0" borderId="1" xfId="2" applyFont="1" applyFill="1" applyBorder="1" applyAlignment="1" applyProtection="1">
      <alignment horizontal="left" vertical="top" wrapText="1"/>
    </xf>
    <xf numFmtId="0" fontId="8" fillId="0" borderId="1" xfId="2" applyNumberFormat="1" applyFont="1" applyFill="1" applyBorder="1" applyAlignment="1" applyProtection="1">
      <alignment horizontal="left" vertical="top" wrapText="1"/>
    </xf>
    <xf numFmtId="0" fontId="13"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2" xfId="0" applyFont="1" applyFill="1" applyBorder="1" applyAlignment="1">
      <alignment horizontal="left" vertical="top" wrapText="1"/>
    </xf>
    <xf numFmtId="0" fontId="11" fillId="0" borderId="5"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9" xfId="0" applyFont="1" applyFill="1" applyBorder="1" applyAlignment="1">
      <alignment horizontal="left" vertical="top" wrapText="1"/>
    </xf>
    <xf numFmtId="49" fontId="8" fillId="0" borderId="3" xfId="0" applyNumberFormat="1" applyFont="1" applyFill="1" applyBorder="1" applyAlignment="1">
      <alignment horizontal="left" vertical="top" wrapText="1"/>
    </xf>
    <xf numFmtId="0" fontId="8" fillId="0" borderId="1" xfId="0" applyFont="1" applyFill="1" applyBorder="1" applyAlignment="1">
      <alignment horizontal="left" vertical="top"/>
    </xf>
    <xf numFmtId="0" fontId="9" fillId="3" borderId="0" xfId="0" applyFont="1" applyFill="1" applyAlignment="1">
      <alignment horizontal="left"/>
    </xf>
    <xf numFmtId="0" fontId="15" fillId="0" borderId="0" xfId="0" applyFont="1" applyAlignment="1">
      <alignment horizontal="left" vertical="top"/>
    </xf>
    <xf numFmtId="0" fontId="8" fillId="0" borderId="7" xfId="0" applyFont="1" applyFill="1" applyBorder="1" applyAlignment="1">
      <alignment horizontal="left" vertical="top" wrapText="1"/>
    </xf>
    <xf numFmtId="0" fontId="8" fillId="0" borderId="10" xfId="0" applyFont="1" applyFill="1" applyBorder="1" applyAlignment="1">
      <alignment horizontal="left" vertical="top" wrapText="1"/>
    </xf>
    <xf numFmtId="3" fontId="8" fillId="0" borderId="1" xfId="0" applyNumberFormat="1" applyFont="1" applyFill="1" applyBorder="1" applyAlignment="1">
      <alignment horizontal="left" vertical="top" wrapText="1"/>
    </xf>
    <xf numFmtId="1" fontId="8" fillId="0" borderId="1" xfId="0" applyNumberFormat="1" applyFont="1" applyFill="1" applyBorder="1" applyAlignment="1">
      <alignment horizontal="left" vertical="top" wrapText="1"/>
    </xf>
    <xf numFmtId="0" fontId="15" fillId="0" borderId="1" xfId="0" applyFont="1" applyFill="1" applyBorder="1" applyAlignment="1">
      <alignment horizontal="left" vertical="top"/>
    </xf>
    <xf numFmtId="0" fontId="15" fillId="0" borderId="1" xfId="0" applyFont="1" applyFill="1" applyBorder="1" applyAlignment="1">
      <alignment horizontal="left" vertical="top" wrapText="1"/>
    </xf>
    <xf numFmtId="0" fontId="15" fillId="0" borderId="1" xfId="0" quotePrefix="1" applyFont="1" applyFill="1" applyBorder="1" applyAlignment="1">
      <alignment horizontal="left" vertical="top"/>
    </xf>
    <xf numFmtId="0" fontId="15" fillId="0" borderId="1" xfId="0" quotePrefix="1" applyFont="1" applyFill="1" applyBorder="1" applyAlignment="1">
      <alignment horizontal="left" vertical="top" wrapText="1"/>
    </xf>
    <xf numFmtId="0" fontId="12" fillId="0" borderId="1" xfId="0" applyFont="1" applyFill="1" applyBorder="1" applyAlignment="1">
      <alignment horizontal="left" vertical="top" wrapText="1"/>
    </xf>
    <xf numFmtId="0" fontId="15" fillId="0" borderId="1" xfId="0" applyFont="1" applyFill="1" applyBorder="1" applyAlignment="1">
      <alignment vertical="top" wrapText="1"/>
    </xf>
    <xf numFmtId="0" fontId="15" fillId="0" borderId="1" xfId="0" quotePrefix="1" applyFont="1" applyFill="1" applyBorder="1" applyAlignment="1">
      <alignment vertical="top"/>
    </xf>
    <xf numFmtId="49" fontId="8" fillId="0" borderId="5" xfId="0" applyNumberFormat="1" applyFont="1" applyFill="1" applyBorder="1" applyAlignment="1">
      <alignment horizontal="left" vertical="top" wrapText="1"/>
    </xf>
    <xf numFmtId="0" fontId="15" fillId="0" borderId="1" xfId="0" applyFont="1" applyFill="1" applyBorder="1" applyAlignment="1">
      <alignment vertical="top"/>
    </xf>
    <xf numFmtId="0" fontId="12" fillId="0" borderId="3" xfId="0" applyFont="1" applyFill="1" applyBorder="1" applyAlignment="1">
      <alignment horizontal="left" vertical="top" wrapText="1"/>
    </xf>
    <xf numFmtId="0" fontId="15" fillId="0" borderId="1" xfId="0" quotePrefix="1" applyFont="1" applyFill="1" applyBorder="1" applyAlignment="1">
      <alignment vertical="top" wrapText="1"/>
    </xf>
    <xf numFmtId="3" fontId="8" fillId="0" borderId="1" xfId="0" applyNumberFormat="1" applyFont="1" applyFill="1" applyBorder="1" applyAlignment="1">
      <alignment horizontal="left" vertical="top"/>
    </xf>
    <xf numFmtId="165" fontId="9" fillId="0" borderId="0" xfId="3" applyFont="1" applyAlignment="1">
      <alignment horizontal="left"/>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Prese\Ilze\Darba%20plani\2014\Valdibas%20ricibas%20plans_Straujuma\VK_VRP_uzdevumi_10.1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10">
          <cell r="F10" t="str">
            <v>Veicināt digitālo risinājumu pilnveidošanu vietnē www.mazaksslogs.gov.lv, lai sniegtu iespēju iedzīvotājiem iesniegt priekšlikumus par jomām, kurās nepieciešams mazināt birokrātiju.</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5"/>
  <sheetViews>
    <sheetView tabSelected="1" zoomScale="85" zoomScaleNormal="85" workbookViewId="0"/>
  </sheetViews>
  <sheetFormatPr defaultRowHeight="12.75" x14ac:dyDescent="0.2"/>
  <cols>
    <col min="1" max="1" width="15.42578125" style="32" customWidth="1"/>
    <col min="2" max="2" width="9.42578125" style="32" customWidth="1"/>
    <col min="3" max="3" width="7" style="32" bestFit="1" customWidth="1"/>
    <col min="4" max="4" width="18.85546875" style="32" bestFit="1" customWidth="1"/>
    <col min="5" max="5" width="41.28515625" style="32" bestFit="1" customWidth="1"/>
    <col min="6" max="6" width="38.85546875" style="32" customWidth="1"/>
    <col min="7" max="7" width="12.7109375" style="32" customWidth="1"/>
    <col min="8" max="9" width="9.140625" style="32"/>
    <col min="10" max="10" width="15.28515625" style="32" bestFit="1" customWidth="1"/>
    <col min="11" max="11" width="11" style="32" customWidth="1"/>
    <col min="12" max="12" width="13" style="32" customWidth="1"/>
    <col min="13" max="16" width="14.5703125" style="32" bestFit="1" customWidth="1"/>
    <col min="17" max="17" width="27.42578125" style="32" customWidth="1"/>
    <col min="18" max="16384" width="9.140625" style="6"/>
  </cols>
  <sheetData>
    <row r="1" spans="1:17" ht="89.25" x14ac:dyDescent="0.2">
      <c r="A1" s="5" t="s">
        <v>0</v>
      </c>
      <c r="B1" s="5" t="s">
        <v>1</v>
      </c>
      <c r="C1" s="5" t="s">
        <v>2</v>
      </c>
      <c r="D1" s="5" t="s">
        <v>3</v>
      </c>
      <c r="E1" s="5" t="s">
        <v>4</v>
      </c>
      <c r="F1" s="5" t="s">
        <v>5</v>
      </c>
      <c r="G1" s="5" t="s">
        <v>6</v>
      </c>
      <c r="H1" s="5" t="s">
        <v>7</v>
      </c>
      <c r="I1" s="5" t="s">
        <v>8</v>
      </c>
      <c r="J1" s="5" t="s">
        <v>9</v>
      </c>
      <c r="K1" s="5" t="s">
        <v>10</v>
      </c>
      <c r="L1" s="1">
        <v>2014</v>
      </c>
      <c r="M1" s="1">
        <v>2015</v>
      </c>
      <c r="N1" s="1">
        <v>2016</v>
      </c>
      <c r="O1" s="1">
        <v>2017</v>
      </c>
      <c r="P1" s="1">
        <v>2018</v>
      </c>
      <c r="Q1" s="1" t="s">
        <v>2571</v>
      </c>
    </row>
    <row r="2" spans="1:17" ht="89.25" x14ac:dyDescent="0.2">
      <c r="A2" s="4" t="s">
        <v>11</v>
      </c>
      <c r="B2" s="4" t="s">
        <v>12</v>
      </c>
      <c r="C2" s="4" t="s">
        <v>13</v>
      </c>
      <c r="D2" s="4" t="s">
        <v>14</v>
      </c>
      <c r="E2" s="4" t="s">
        <v>15</v>
      </c>
      <c r="F2" s="4" t="s">
        <v>16</v>
      </c>
      <c r="G2" s="4"/>
      <c r="H2" s="4" t="s">
        <v>17</v>
      </c>
      <c r="I2" s="4" t="s">
        <v>18</v>
      </c>
      <c r="J2" s="4" t="s">
        <v>19</v>
      </c>
      <c r="K2" s="4" t="s">
        <v>20</v>
      </c>
      <c r="L2" s="30">
        <v>0</v>
      </c>
      <c r="M2" s="30">
        <v>0</v>
      </c>
      <c r="N2" s="30">
        <v>0</v>
      </c>
      <c r="O2" s="30">
        <v>0</v>
      </c>
      <c r="P2" s="30">
        <v>0</v>
      </c>
      <c r="Q2" s="37" t="s">
        <v>2595</v>
      </c>
    </row>
    <row r="3" spans="1:17" ht="140.25" x14ac:dyDescent="0.2">
      <c r="A3" s="1" t="s">
        <v>11</v>
      </c>
      <c r="B3" s="1" t="s">
        <v>21</v>
      </c>
      <c r="C3" s="1" t="s">
        <v>22</v>
      </c>
      <c r="D3" s="1" t="s">
        <v>23</v>
      </c>
      <c r="E3" s="1" t="s">
        <v>24</v>
      </c>
      <c r="F3" s="1" t="s">
        <v>25</v>
      </c>
      <c r="G3" s="1"/>
      <c r="H3" s="1" t="s">
        <v>17</v>
      </c>
      <c r="I3" s="1"/>
      <c r="J3" s="1" t="s">
        <v>26</v>
      </c>
      <c r="K3" s="1" t="s">
        <v>20</v>
      </c>
      <c r="L3" s="30">
        <v>0</v>
      </c>
      <c r="M3" s="30">
        <v>0</v>
      </c>
      <c r="N3" s="30">
        <v>0</v>
      </c>
      <c r="O3" s="30">
        <v>0</v>
      </c>
      <c r="P3" s="30">
        <v>0</v>
      </c>
      <c r="Q3" s="37" t="s">
        <v>2595</v>
      </c>
    </row>
    <row r="4" spans="1:17" ht="153" x14ac:dyDescent="0.2">
      <c r="A4" s="1" t="s">
        <v>11</v>
      </c>
      <c r="B4" s="1" t="s">
        <v>21</v>
      </c>
      <c r="C4" s="1" t="s">
        <v>27</v>
      </c>
      <c r="D4" s="1" t="s">
        <v>23</v>
      </c>
      <c r="E4" s="1" t="s">
        <v>28</v>
      </c>
      <c r="F4" s="1" t="s">
        <v>29</v>
      </c>
      <c r="G4" s="1"/>
      <c r="H4" s="1" t="s">
        <v>17</v>
      </c>
      <c r="I4" s="1"/>
      <c r="J4" s="1" t="s">
        <v>30</v>
      </c>
      <c r="K4" s="1" t="s">
        <v>31</v>
      </c>
      <c r="L4" s="30">
        <v>0</v>
      </c>
      <c r="M4" s="30">
        <v>0</v>
      </c>
      <c r="N4" s="30">
        <v>0</v>
      </c>
      <c r="O4" s="30">
        <v>0</v>
      </c>
      <c r="P4" s="30">
        <v>0</v>
      </c>
      <c r="Q4" s="37" t="s">
        <v>2595</v>
      </c>
    </row>
    <row r="5" spans="1:17" ht="140.25" x14ac:dyDescent="0.2">
      <c r="A5" s="1" t="s">
        <v>11</v>
      </c>
      <c r="B5" s="1" t="s">
        <v>21</v>
      </c>
      <c r="C5" s="1" t="s">
        <v>32</v>
      </c>
      <c r="D5" s="1" t="s">
        <v>23</v>
      </c>
      <c r="E5" s="1" t="s">
        <v>33</v>
      </c>
      <c r="F5" s="1" t="s">
        <v>34</v>
      </c>
      <c r="G5" s="1"/>
      <c r="H5" s="1" t="s">
        <v>17</v>
      </c>
      <c r="I5" s="1" t="s">
        <v>35</v>
      </c>
      <c r="J5" s="1" t="s">
        <v>36</v>
      </c>
      <c r="K5" s="1" t="s">
        <v>31</v>
      </c>
      <c r="L5" s="30">
        <v>0</v>
      </c>
      <c r="M5" s="30">
        <v>0</v>
      </c>
      <c r="N5" s="30">
        <v>0</v>
      </c>
      <c r="O5" s="30">
        <v>0</v>
      </c>
      <c r="P5" s="30">
        <v>0</v>
      </c>
      <c r="Q5" s="37" t="s">
        <v>2595</v>
      </c>
    </row>
    <row r="6" spans="1:17" ht="140.25" x14ac:dyDescent="0.2">
      <c r="A6" s="1" t="s">
        <v>11</v>
      </c>
      <c r="B6" s="1" t="s">
        <v>21</v>
      </c>
      <c r="C6" s="1" t="s">
        <v>37</v>
      </c>
      <c r="D6" s="1" t="s">
        <v>23</v>
      </c>
      <c r="E6" s="1" t="s">
        <v>38</v>
      </c>
      <c r="F6" s="1" t="s">
        <v>39</v>
      </c>
      <c r="G6" s="1" t="s">
        <v>40</v>
      </c>
      <c r="H6" s="1" t="s">
        <v>17</v>
      </c>
      <c r="I6" s="1"/>
      <c r="J6" s="1" t="s">
        <v>41</v>
      </c>
      <c r="K6" s="1" t="s">
        <v>31</v>
      </c>
      <c r="L6" s="30">
        <v>0</v>
      </c>
      <c r="M6" s="30">
        <v>0</v>
      </c>
      <c r="N6" s="30">
        <v>0</v>
      </c>
      <c r="O6" s="30">
        <v>0</v>
      </c>
      <c r="P6" s="30">
        <v>0</v>
      </c>
      <c r="Q6" s="37" t="s">
        <v>2595</v>
      </c>
    </row>
    <row r="7" spans="1:17" ht="63.75" x14ac:dyDescent="0.2">
      <c r="A7" s="1" t="s">
        <v>11</v>
      </c>
      <c r="B7" s="1" t="s">
        <v>42</v>
      </c>
      <c r="C7" s="1" t="s">
        <v>43</v>
      </c>
      <c r="D7" s="1" t="s">
        <v>44</v>
      </c>
      <c r="E7" s="1" t="s">
        <v>45</v>
      </c>
      <c r="F7" s="1" t="s">
        <v>46</v>
      </c>
      <c r="G7" s="14"/>
      <c r="H7" s="1" t="s">
        <v>17</v>
      </c>
      <c r="I7" s="14"/>
      <c r="J7" s="1" t="s">
        <v>47</v>
      </c>
      <c r="K7" s="1" t="s">
        <v>31</v>
      </c>
      <c r="L7" s="30">
        <v>0</v>
      </c>
      <c r="M7" s="30">
        <v>0</v>
      </c>
      <c r="N7" s="30">
        <v>0</v>
      </c>
      <c r="O7" s="30">
        <v>0</v>
      </c>
      <c r="P7" s="30">
        <v>0</v>
      </c>
      <c r="Q7" s="37" t="s">
        <v>2595</v>
      </c>
    </row>
    <row r="8" spans="1:17" ht="114.75" x14ac:dyDescent="0.2">
      <c r="A8" s="1" t="s">
        <v>11</v>
      </c>
      <c r="B8" s="1" t="s">
        <v>42</v>
      </c>
      <c r="C8" s="1" t="s">
        <v>48</v>
      </c>
      <c r="D8" s="1" t="s">
        <v>44</v>
      </c>
      <c r="E8" s="1" t="s">
        <v>49</v>
      </c>
      <c r="F8" s="1" t="s">
        <v>50</v>
      </c>
      <c r="G8" s="1">
        <v>124</v>
      </c>
      <c r="H8" s="1" t="s">
        <v>17</v>
      </c>
      <c r="I8" s="1" t="s">
        <v>51</v>
      </c>
      <c r="J8" s="1" t="s">
        <v>52</v>
      </c>
      <c r="K8" s="1" t="s">
        <v>31</v>
      </c>
      <c r="L8" s="30">
        <v>0</v>
      </c>
      <c r="M8" s="30">
        <v>0</v>
      </c>
      <c r="N8" s="30">
        <v>0</v>
      </c>
      <c r="O8" s="30">
        <v>0</v>
      </c>
      <c r="P8" s="30">
        <v>0</v>
      </c>
      <c r="Q8" s="37" t="s">
        <v>2595</v>
      </c>
    </row>
    <row r="9" spans="1:17" ht="89.25" x14ac:dyDescent="0.2">
      <c r="A9" s="1" t="s">
        <v>11</v>
      </c>
      <c r="B9" s="1" t="s">
        <v>42</v>
      </c>
      <c r="C9" s="1" t="s">
        <v>53</v>
      </c>
      <c r="D9" s="1" t="s">
        <v>44</v>
      </c>
      <c r="E9" s="1" t="s">
        <v>15</v>
      </c>
      <c r="F9" s="1" t="s">
        <v>54</v>
      </c>
      <c r="G9" s="1" t="s">
        <v>55</v>
      </c>
      <c r="H9" s="1" t="s">
        <v>17</v>
      </c>
      <c r="I9" s="14"/>
      <c r="J9" s="1" t="s">
        <v>56</v>
      </c>
      <c r="K9" s="1" t="s">
        <v>31</v>
      </c>
      <c r="L9" s="30">
        <v>0</v>
      </c>
      <c r="M9" s="30">
        <v>0</v>
      </c>
      <c r="N9" s="30">
        <v>0</v>
      </c>
      <c r="O9" s="30">
        <v>0</v>
      </c>
      <c r="P9" s="30">
        <v>0</v>
      </c>
      <c r="Q9" s="37" t="s">
        <v>2595</v>
      </c>
    </row>
    <row r="10" spans="1:17" ht="63.75" x14ac:dyDescent="0.2">
      <c r="A10" s="1" t="s">
        <v>11</v>
      </c>
      <c r="B10" s="1" t="s">
        <v>42</v>
      </c>
      <c r="C10" s="1" t="s">
        <v>57</v>
      </c>
      <c r="D10" s="1" t="s">
        <v>44</v>
      </c>
      <c r="E10" s="1" t="s">
        <v>58</v>
      </c>
      <c r="F10" s="1" t="s">
        <v>59</v>
      </c>
      <c r="G10" s="14"/>
      <c r="H10" s="1" t="s">
        <v>17</v>
      </c>
      <c r="I10" s="1"/>
      <c r="J10" s="1" t="s">
        <v>47</v>
      </c>
      <c r="K10" s="1" t="s">
        <v>31</v>
      </c>
      <c r="L10" s="30">
        <v>0</v>
      </c>
      <c r="M10" s="30">
        <v>0</v>
      </c>
      <c r="N10" s="30">
        <v>0</v>
      </c>
      <c r="O10" s="30">
        <v>0</v>
      </c>
      <c r="P10" s="30">
        <v>0</v>
      </c>
      <c r="Q10" s="37" t="s">
        <v>2595</v>
      </c>
    </row>
    <row r="11" spans="1:17" ht="191.25" x14ac:dyDescent="0.2">
      <c r="A11" s="1" t="s">
        <v>11</v>
      </c>
      <c r="B11" s="1" t="s">
        <v>60</v>
      </c>
      <c r="C11" s="1" t="s">
        <v>61</v>
      </c>
      <c r="D11" s="1" t="s">
        <v>62</v>
      </c>
      <c r="E11" s="1" t="s">
        <v>63</v>
      </c>
      <c r="F11" s="1" t="s">
        <v>64</v>
      </c>
      <c r="G11" s="1" t="s">
        <v>65</v>
      </c>
      <c r="H11" s="1" t="s">
        <v>17</v>
      </c>
      <c r="I11" s="1" t="s">
        <v>66</v>
      </c>
      <c r="J11" s="1" t="s">
        <v>67</v>
      </c>
      <c r="K11" s="1" t="s">
        <v>20</v>
      </c>
      <c r="L11" s="30">
        <v>0</v>
      </c>
      <c r="M11" s="30">
        <v>0</v>
      </c>
      <c r="N11" s="30">
        <v>0</v>
      </c>
      <c r="O11" s="30">
        <v>0</v>
      </c>
      <c r="P11" s="30">
        <v>0</v>
      </c>
      <c r="Q11" s="37" t="s">
        <v>2595</v>
      </c>
    </row>
    <row r="12" spans="1:17" ht="191.25" x14ac:dyDescent="0.2">
      <c r="A12" s="1" t="s">
        <v>11</v>
      </c>
      <c r="B12" s="1" t="s">
        <v>60</v>
      </c>
      <c r="C12" s="1" t="s">
        <v>68</v>
      </c>
      <c r="D12" s="1" t="s">
        <v>69</v>
      </c>
      <c r="E12" s="1" t="s">
        <v>70</v>
      </c>
      <c r="F12" s="1" t="s">
        <v>71</v>
      </c>
      <c r="G12" s="1" t="s">
        <v>65</v>
      </c>
      <c r="H12" s="1" t="s">
        <v>17</v>
      </c>
      <c r="I12" s="1" t="s">
        <v>18</v>
      </c>
      <c r="J12" s="1" t="s">
        <v>72</v>
      </c>
      <c r="K12" s="1" t="s">
        <v>31</v>
      </c>
      <c r="L12" s="30">
        <v>0</v>
      </c>
      <c r="M12" s="30">
        <v>355718</v>
      </c>
      <c r="N12" s="30">
        <v>455319</v>
      </c>
      <c r="O12" s="30">
        <v>0</v>
      </c>
      <c r="P12" s="30">
        <v>0</v>
      </c>
      <c r="Q12" s="38" t="s">
        <v>2596</v>
      </c>
    </row>
    <row r="13" spans="1:17" ht="191.25" x14ac:dyDescent="0.2">
      <c r="A13" s="1" t="s">
        <v>11</v>
      </c>
      <c r="B13" s="1" t="s">
        <v>60</v>
      </c>
      <c r="C13" s="1" t="s">
        <v>73</v>
      </c>
      <c r="D13" s="1" t="s">
        <v>69</v>
      </c>
      <c r="E13" s="1" t="s">
        <v>74</v>
      </c>
      <c r="F13" s="1" t="s">
        <v>75</v>
      </c>
      <c r="G13" s="1" t="s">
        <v>65</v>
      </c>
      <c r="H13" s="1" t="s">
        <v>76</v>
      </c>
      <c r="I13" s="1" t="s">
        <v>18</v>
      </c>
      <c r="J13" s="1" t="s">
        <v>77</v>
      </c>
      <c r="K13" s="1" t="s">
        <v>31</v>
      </c>
      <c r="L13" s="30">
        <v>0</v>
      </c>
      <c r="M13" s="30">
        <v>1640533</v>
      </c>
      <c r="N13" s="30">
        <v>52600</v>
      </c>
      <c r="O13" s="30">
        <v>60000</v>
      </c>
      <c r="P13" s="30">
        <v>0</v>
      </c>
      <c r="Q13" s="38" t="s">
        <v>2597</v>
      </c>
    </row>
    <row r="14" spans="1:17" ht="191.25" x14ac:dyDescent="0.2">
      <c r="A14" s="1" t="s">
        <v>11</v>
      </c>
      <c r="B14" s="1" t="s">
        <v>60</v>
      </c>
      <c r="C14" s="1" t="s">
        <v>78</v>
      </c>
      <c r="D14" s="1" t="s">
        <v>69</v>
      </c>
      <c r="E14" s="1" t="s">
        <v>79</v>
      </c>
      <c r="F14" s="1" t="s">
        <v>80</v>
      </c>
      <c r="G14" s="1" t="s">
        <v>65</v>
      </c>
      <c r="H14" s="1" t="s">
        <v>76</v>
      </c>
      <c r="I14" s="1" t="s">
        <v>18</v>
      </c>
      <c r="J14" s="1" t="s">
        <v>67</v>
      </c>
      <c r="K14" s="1" t="s">
        <v>31</v>
      </c>
      <c r="L14" s="30">
        <v>0</v>
      </c>
      <c r="M14" s="30">
        <v>42686</v>
      </c>
      <c r="N14" s="30">
        <v>42686</v>
      </c>
      <c r="O14" s="30">
        <v>0</v>
      </c>
      <c r="P14" s="30">
        <v>0</v>
      </c>
      <c r="Q14" s="39" t="s">
        <v>2581</v>
      </c>
    </row>
    <row r="15" spans="1:17" ht="191.25" x14ac:dyDescent="0.2">
      <c r="A15" s="1" t="s">
        <v>11</v>
      </c>
      <c r="B15" s="1" t="s">
        <v>60</v>
      </c>
      <c r="C15" s="1" t="s">
        <v>81</v>
      </c>
      <c r="D15" s="1" t="s">
        <v>69</v>
      </c>
      <c r="E15" s="1" t="s">
        <v>82</v>
      </c>
      <c r="F15" s="1" t="s">
        <v>83</v>
      </c>
      <c r="G15" s="1" t="s">
        <v>65</v>
      </c>
      <c r="H15" s="1" t="s">
        <v>76</v>
      </c>
      <c r="I15" s="1" t="s">
        <v>18</v>
      </c>
      <c r="J15" s="1" t="s">
        <v>84</v>
      </c>
      <c r="K15" s="1" t="s">
        <v>31</v>
      </c>
      <c r="L15" s="30">
        <v>0</v>
      </c>
      <c r="M15" s="30">
        <v>0</v>
      </c>
      <c r="N15" s="30">
        <v>0</v>
      </c>
      <c r="O15" s="30">
        <v>0</v>
      </c>
      <c r="P15" s="30">
        <v>0</v>
      </c>
      <c r="Q15" s="37" t="s">
        <v>2580</v>
      </c>
    </row>
    <row r="16" spans="1:17" ht="191.25" x14ac:dyDescent="0.2">
      <c r="A16" s="1" t="s">
        <v>11</v>
      </c>
      <c r="B16" s="1" t="s">
        <v>60</v>
      </c>
      <c r="C16" s="1" t="s">
        <v>85</v>
      </c>
      <c r="D16" s="1" t="s">
        <v>69</v>
      </c>
      <c r="E16" s="1" t="s">
        <v>86</v>
      </c>
      <c r="F16" s="1" t="s">
        <v>87</v>
      </c>
      <c r="G16" s="1" t="s">
        <v>65</v>
      </c>
      <c r="H16" s="1" t="s">
        <v>76</v>
      </c>
      <c r="I16" s="1" t="s">
        <v>18</v>
      </c>
      <c r="J16" s="12" t="s">
        <v>52</v>
      </c>
      <c r="K16" s="1" t="s">
        <v>31</v>
      </c>
      <c r="L16" s="30">
        <v>0</v>
      </c>
      <c r="M16" s="30">
        <v>0</v>
      </c>
      <c r="N16" s="30">
        <v>0</v>
      </c>
      <c r="O16" s="30">
        <v>0</v>
      </c>
      <c r="P16" s="30">
        <v>0</v>
      </c>
      <c r="Q16" s="37" t="s">
        <v>2595</v>
      </c>
    </row>
    <row r="17" spans="1:17" ht="191.25" x14ac:dyDescent="0.2">
      <c r="A17" s="1" t="s">
        <v>11</v>
      </c>
      <c r="B17" s="1" t="s">
        <v>60</v>
      </c>
      <c r="C17" s="1" t="s">
        <v>88</v>
      </c>
      <c r="D17" s="1" t="s">
        <v>69</v>
      </c>
      <c r="E17" s="1" t="s">
        <v>89</v>
      </c>
      <c r="F17" s="1" t="s">
        <v>90</v>
      </c>
      <c r="G17" s="1" t="s">
        <v>65</v>
      </c>
      <c r="H17" s="1" t="s">
        <v>76</v>
      </c>
      <c r="I17" s="1" t="s">
        <v>18</v>
      </c>
      <c r="J17" s="1" t="s">
        <v>91</v>
      </c>
      <c r="K17" s="1" t="s">
        <v>31</v>
      </c>
      <c r="L17" s="30">
        <v>0</v>
      </c>
      <c r="M17" s="30">
        <f>1013999+11975739</f>
        <v>12989738</v>
      </c>
      <c r="N17" s="30">
        <f>104582+17544012</f>
        <v>17648594</v>
      </c>
      <c r="O17" s="30">
        <v>0</v>
      </c>
      <c r="P17" s="30">
        <v>0</v>
      </c>
      <c r="Q17" s="38" t="s">
        <v>2598</v>
      </c>
    </row>
    <row r="18" spans="1:17" ht="191.25" x14ac:dyDescent="0.2">
      <c r="A18" s="1" t="s">
        <v>11</v>
      </c>
      <c r="B18" s="1" t="s">
        <v>60</v>
      </c>
      <c r="C18" s="1" t="s">
        <v>92</v>
      </c>
      <c r="D18" s="1" t="s">
        <v>69</v>
      </c>
      <c r="E18" s="1" t="s">
        <v>93</v>
      </c>
      <c r="F18" s="1" t="s">
        <v>94</v>
      </c>
      <c r="G18" s="1" t="s">
        <v>95</v>
      </c>
      <c r="H18" s="1" t="s">
        <v>76</v>
      </c>
      <c r="I18" s="1" t="s">
        <v>18</v>
      </c>
      <c r="J18" s="1" t="s">
        <v>77</v>
      </c>
      <c r="K18" s="1" t="s">
        <v>31</v>
      </c>
      <c r="L18" s="30">
        <v>0</v>
      </c>
      <c r="M18" s="30">
        <v>0</v>
      </c>
      <c r="N18" s="30">
        <v>0</v>
      </c>
      <c r="O18" s="30">
        <v>0</v>
      </c>
      <c r="P18" s="30">
        <v>0</v>
      </c>
      <c r="Q18" s="37" t="s">
        <v>2580</v>
      </c>
    </row>
    <row r="19" spans="1:17" ht="229.5" x14ac:dyDescent="0.2">
      <c r="A19" s="1" t="s">
        <v>11</v>
      </c>
      <c r="B19" s="1" t="s">
        <v>60</v>
      </c>
      <c r="C19" s="1" t="s">
        <v>96</v>
      </c>
      <c r="D19" s="1" t="s">
        <v>69</v>
      </c>
      <c r="E19" s="1" t="s">
        <v>97</v>
      </c>
      <c r="F19" s="1" t="s">
        <v>98</v>
      </c>
      <c r="G19" s="1" t="s">
        <v>65</v>
      </c>
      <c r="H19" s="1" t="s">
        <v>76</v>
      </c>
      <c r="I19" s="1" t="s">
        <v>18</v>
      </c>
      <c r="J19" s="1" t="s">
        <v>99</v>
      </c>
      <c r="K19" s="1" t="s">
        <v>31</v>
      </c>
      <c r="L19" s="30">
        <v>0</v>
      </c>
      <c r="M19" s="30">
        <v>0</v>
      </c>
      <c r="N19" s="30">
        <v>0</v>
      </c>
      <c r="O19" s="30">
        <v>0</v>
      </c>
      <c r="P19" s="30">
        <v>0</v>
      </c>
      <c r="Q19" s="37" t="s">
        <v>2580</v>
      </c>
    </row>
    <row r="20" spans="1:17" ht="191.25" x14ac:dyDescent="0.2">
      <c r="A20" s="1" t="s">
        <v>100</v>
      </c>
      <c r="B20" s="1" t="s">
        <v>60</v>
      </c>
      <c r="C20" s="1" t="s">
        <v>101</v>
      </c>
      <c r="D20" s="1" t="s">
        <v>69</v>
      </c>
      <c r="E20" s="1" t="s">
        <v>102</v>
      </c>
      <c r="F20" s="1" t="s">
        <v>103</v>
      </c>
      <c r="G20" s="1">
        <v>157</v>
      </c>
      <c r="H20" s="1" t="s">
        <v>104</v>
      </c>
      <c r="I20" s="1"/>
      <c r="J20" s="1" t="s">
        <v>105</v>
      </c>
      <c r="K20" s="8" t="s">
        <v>31</v>
      </c>
      <c r="L20" s="30">
        <v>0</v>
      </c>
      <c r="M20" s="30">
        <v>0</v>
      </c>
      <c r="N20" s="30">
        <v>725000</v>
      </c>
      <c r="O20" s="30">
        <v>500000</v>
      </c>
      <c r="P20" s="30">
        <v>500000</v>
      </c>
      <c r="Q20" s="38" t="s">
        <v>2822</v>
      </c>
    </row>
    <row r="21" spans="1:17" ht="191.25" x14ac:dyDescent="0.2">
      <c r="A21" s="3" t="s">
        <v>11</v>
      </c>
      <c r="B21" s="3" t="s">
        <v>60</v>
      </c>
      <c r="C21" s="3" t="s">
        <v>106</v>
      </c>
      <c r="D21" s="1" t="s">
        <v>69</v>
      </c>
      <c r="E21" s="3" t="s">
        <v>107</v>
      </c>
      <c r="F21" s="3" t="s">
        <v>108</v>
      </c>
      <c r="G21" s="3">
        <v>157</v>
      </c>
      <c r="H21" s="3" t="s">
        <v>109</v>
      </c>
      <c r="I21" s="3" t="s">
        <v>76</v>
      </c>
      <c r="J21" s="3" t="s">
        <v>110</v>
      </c>
      <c r="K21" s="3" t="s">
        <v>31</v>
      </c>
      <c r="L21" s="30">
        <v>0</v>
      </c>
      <c r="M21" s="30">
        <v>0</v>
      </c>
      <c r="N21" s="30">
        <v>0</v>
      </c>
      <c r="O21" s="30">
        <v>0</v>
      </c>
      <c r="P21" s="30">
        <v>0</v>
      </c>
      <c r="Q21" s="38" t="s">
        <v>2808</v>
      </c>
    </row>
    <row r="22" spans="1:17" ht="204" x14ac:dyDescent="0.2">
      <c r="A22" s="1" t="s">
        <v>11</v>
      </c>
      <c r="B22" s="1" t="s">
        <v>111</v>
      </c>
      <c r="C22" s="1" t="s">
        <v>112</v>
      </c>
      <c r="D22" s="1" t="s">
        <v>113</v>
      </c>
      <c r="E22" s="1" t="s">
        <v>114</v>
      </c>
      <c r="F22" s="1" t="s">
        <v>115</v>
      </c>
      <c r="G22" s="1"/>
      <c r="H22" s="1" t="s">
        <v>17</v>
      </c>
      <c r="I22" s="1" t="s">
        <v>116</v>
      </c>
      <c r="J22" s="1" t="s">
        <v>117</v>
      </c>
      <c r="K22" s="1" t="s">
        <v>20</v>
      </c>
      <c r="L22" s="30">
        <v>0</v>
      </c>
      <c r="M22" s="30">
        <v>0</v>
      </c>
      <c r="N22" s="30">
        <v>0</v>
      </c>
      <c r="O22" s="30">
        <v>0</v>
      </c>
      <c r="P22" s="30">
        <v>0</v>
      </c>
      <c r="Q22" s="37" t="s">
        <v>2595</v>
      </c>
    </row>
    <row r="23" spans="1:17" ht="165.75" x14ac:dyDescent="0.2">
      <c r="A23" s="1" t="s">
        <v>11</v>
      </c>
      <c r="B23" s="1" t="s">
        <v>118</v>
      </c>
      <c r="C23" s="1" t="s">
        <v>119</v>
      </c>
      <c r="D23" s="1" t="s">
        <v>120</v>
      </c>
      <c r="E23" s="1" t="s">
        <v>121</v>
      </c>
      <c r="F23" s="1" t="s">
        <v>122</v>
      </c>
      <c r="G23" s="8" t="s">
        <v>123</v>
      </c>
      <c r="H23" s="1" t="s">
        <v>124</v>
      </c>
      <c r="I23" s="1" t="s">
        <v>125</v>
      </c>
      <c r="J23" s="1" t="s">
        <v>126</v>
      </c>
      <c r="K23" s="1" t="s">
        <v>31</v>
      </c>
      <c r="L23" s="30">
        <v>0</v>
      </c>
      <c r="M23" s="30">
        <v>0</v>
      </c>
      <c r="N23" s="30">
        <v>0</v>
      </c>
      <c r="O23" s="30">
        <v>0</v>
      </c>
      <c r="P23" s="30">
        <v>0</v>
      </c>
      <c r="Q23" s="38" t="s">
        <v>2711</v>
      </c>
    </row>
    <row r="24" spans="1:17" ht="165.75" x14ac:dyDescent="0.2">
      <c r="A24" s="1" t="s">
        <v>11</v>
      </c>
      <c r="B24" s="1" t="s">
        <v>118</v>
      </c>
      <c r="C24" s="1" t="s">
        <v>127</v>
      </c>
      <c r="D24" s="1" t="s">
        <v>120</v>
      </c>
      <c r="E24" s="1" t="s">
        <v>128</v>
      </c>
      <c r="F24" s="1" t="s">
        <v>129</v>
      </c>
      <c r="G24" s="1"/>
      <c r="H24" s="1" t="s">
        <v>124</v>
      </c>
      <c r="I24" s="1" t="s">
        <v>125</v>
      </c>
      <c r="J24" s="1" t="s">
        <v>130</v>
      </c>
      <c r="K24" s="1" t="s">
        <v>31</v>
      </c>
      <c r="L24" s="30">
        <v>0</v>
      </c>
      <c r="M24" s="30">
        <v>0</v>
      </c>
      <c r="N24" s="30">
        <v>0</v>
      </c>
      <c r="O24" s="30">
        <v>0</v>
      </c>
      <c r="P24" s="30">
        <v>0</v>
      </c>
      <c r="Q24" s="38" t="s">
        <v>2712</v>
      </c>
    </row>
    <row r="25" spans="1:17" ht="267.75" x14ac:dyDescent="0.2">
      <c r="A25" s="1" t="s">
        <v>11</v>
      </c>
      <c r="B25" s="1" t="s">
        <v>131</v>
      </c>
      <c r="C25" s="1" t="s">
        <v>132</v>
      </c>
      <c r="D25" s="1" t="s">
        <v>133</v>
      </c>
      <c r="E25" s="1" t="s">
        <v>134</v>
      </c>
      <c r="F25" s="1" t="s">
        <v>135</v>
      </c>
      <c r="G25" s="1" t="s">
        <v>136</v>
      </c>
      <c r="H25" s="1" t="s">
        <v>51</v>
      </c>
      <c r="I25" s="1" t="s">
        <v>137</v>
      </c>
      <c r="J25" s="1" t="s">
        <v>138</v>
      </c>
      <c r="K25" s="1" t="s">
        <v>20</v>
      </c>
      <c r="L25" s="30">
        <v>0</v>
      </c>
      <c r="M25" s="30">
        <v>0</v>
      </c>
      <c r="N25" s="30">
        <v>0</v>
      </c>
      <c r="O25" s="30">
        <v>0</v>
      </c>
      <c r="P25" s="30">
        <v>0</v>
      </c>
      <c r="Q25" s="38" t="s">
        <v>2578</v>
      </c>
    </row>
    <row r="26" spans="1:17" ht="267.75" x14ac:dyDescent="0.2">
      <c r="A26" s="1" t="s">
        <v>11</v>
      </c>
      <c r="B26" s="1" t="s">
        <v>131</v>
      </c>
      <c r="C26" s="12" t="s">
        <v>139</v>
      </c>
      <c r="D26" s="1" t="s">
        <v>133</v>
      </c>
      <c r="E26" s="1" t="s">
        <v>140</v>
      </c>
      <c r="F26" s="1" t="s">
        <v>141</v>
      </c>
      <c r="G26" s="1" t="s">
        <v>136</v>
      </c>
      <c r="H26" s="1" t="s">
        <v>51</v>
      </c>
      <c r="I26" s="1" t="s">
        <v>76</v>
      </c>
      <c r="J26" s="1" t="s">
        <v>142</v>
      </c>
      <c r="K26" s="1" t="s">
        <v>20</v>
      </c>
      <c r="L26" s="30">
        <v>0</v>
      </c>
      <c r="M26" s="30">
        <v>0</v>
      </c>
      <c r="N26" s="30">
        <v>0</v>
      </c>
      <c r="O26" s="30">
        <v>0</v>
      </c>
      <c r="P26" s="30">
        <v>0</v>
      </c>
      <c r="Q26" s="38" t="s">
        <v>2578</v>
      </c>
    </row>
    <row r="27" spans="1:17" ht="102" x14ac:dyDescent="0.2">
      <c r="A27" s="1" t="s">
        <v>11</v>
      </c>
      <c r="B27" s="1" t="s">
        <v>143</v>
      </c>
      <c r="C27" s="1" t="s">
        <v>144</v>
      </c>
      <c r="D27" s="1" t="s">
        <v>145</v>
      </c>
      <c r="E27" s="1" t="s">
        <v>146</v>
      </c>
      <c r="F27" s="1" t="s">
        <v>147</v>
      </c>
      <c r="G27" s="1">
        <v>128</v>
      </c>
      <c r="H27" s="1" t="s">
        <v>51</v>
      </c>
      <c r="I27" s="1"/>
      <c r="J27" s="30" t="s">
        <v>148</v>
      </c>
      <c r="K27" s="1" t="s">
        <v>31</v>
      </c>
      <c r="L27" s="30">
        <v>0</v>
      </c>
      <c r="M27" s="30">
        <v>0</v>
      </c>
      <c r="N27" s="30">
        <v>0</v>
      </c>
      <c r="O27" s="30">
        <v>0</v>
      </c>
      <c r="P27" s="30">
        <v>0</v>
      </c>
      <c r="Q27" s="37" t="s">
        <v>2579</v>
      </c>
    </row>
    <row r="28" spans="1:17" ht="102" x14ac:dyDescent="0.2">
      <c r="A28" s="1" t="s">
        <v>11</v>
      </c>
      <c r="B28" s="1" t="s">
        <v>143</v>
      </c>
      <c r="C28" s="1" t="s">
        <v>149</v>
      </c>
      <c r="D28" s="1" t="s">
        <v>145</v>
      </c>
      <c r="E28" s="1" t="s">
        <v>150</v>
      </c>
      <c r="F28" s="1" t="s">
        <v>151</v>
      </c>
      <c r="G28" s="1"/>
      <c r="H28" s="1" t="s">
        <v>76</v>
      </c>
      <c r="I28" s="1" t="s">
        <v>152</v>
      </c>
      <c r="J28" s="1" t="s">
        <v>153</v>
      </c>
      <c r="K28" s="1" t="s">
        <v>31</v>
      </c>
      <c r="L28" s="30">
        <v>0</v>
      </c>
      <c r="M28" s="30">
        <v>0</v>
      </c>
      <c r="N28" s="30">
        <v>0</v>
      </c>
      <c r="O28" s="30">
        <v>0</v>
      </c>
      <c r="P28" s="30">
        <v>0</v>
      </c>
      <c r="Q28" s="37" t="s">
        <v>2595</v>
      </c>
    </row>
    <row r="29" spans="1:17" ht="102" x14ac:dyDescent="0.2">
      <c r="A29" s="1" t="s">
        <v>11</v>
      </c>
      <c r="B29" s="1" t="s">
        <v>154</v>
      </c>
      <c r="C29" s="1" t="s">
        <v>155</v>
      </c>
      <c r="D29" s="1" t="s">
        <v>156</v>
      </c>
      <c r="E29" s="1" t="s">
        <v>157</v>
      </c>
      <c r="F29" s="1" t="s">
        <v>158</v>
      </c>
      <c r="G29" s="1"/>
      <c r="H29" s="1" t="s">
        <v>76</v>
      </c>
      <c r="I29" s="1" t="s">
        <v>159</v>
      </c>
      <c r="J29" s="1" t="s">
        <v>77</v>
      </c>
      <c r="K29" s="1" t="s">
        <v>31</v>
      </c>
      <c r="L29" s="30">
        <v>0</v>
      </c>
      <c r="M29" s="30">
        <v>0</v>
      </c>
      <c r="N29" s="30">
        <v>0</v>
      </c>
      <c r="O29" s="30">
        <v>0</v>
      </c>
      <c r="P29" s="30">
        <v>0</v>
      </c>
      <c r="Q29" s="37" t="s">
        <v>2595</v>
      </c>
    </row>
    <row r="30" spans="1:17" ht="229.5" x14ac:dyDescent="0.2">
      <c r="A30" s="1" t="s">
        <v>11</v>
      </c>
      <c r="B30" s="1" t="s">
        <v>160</v>
      </c>
      <c r="C30" s="1" t="s">
        <v>161</v>
      </c>
      <c r="D30" s="1" t="s">
        <v>162</v>
      </c>
      <c r="E30" s="1" t="s">
        <v>163</v>
      </c>
      <c r="F30" s="1" t="s">
        <v>164</v>
      </c>
      <c r="G30" s="1"/>
      <c r="H30" s="1" t="s">
        <v>76</v>
      </c>
      <c r="I30" s="1" t="s">
        <v>165</v>
      </c>
      <c r="J30" s="1" t="s">
        <v>77</v>
      </c>
      <c r="K30" s="1" t="s">
        <v>31</v>
      </c>
      <c r="L30" s="30">
        <v>0</v>
      </c>
      <c r="M30" s="30">
        <v>0</v>
      </c>
      <c r="N30" s="30">
        <v>0</v>
      </c>
      <c r="O30" s="30">
        <v>0</v>
      </c>
      <c r="P30" s="30">
        <v>0</v>
      </c>
      <c r="Q30" s="37" t="s">
        <v>2595</v>
      </c>
    </row>
    <row r="31" spans="1:17" ht="89.25" x14ac:dyDescent="0.2">
      <c r="A31" s="1" t="s">
        <v>11</v>
      </c>
      <c r="B31" s="1" t="s">
        <v>166</v>
      </c>
      <c r="C31" s="1" t="s">
        <v>167</v>
      </c>
      <c r="D31" s="1" t="s">
        <v>168</v>
      </c>
      <c r="E31" s="1" t="s">
        <v>169</v>
      </c>
      <c r="F31" s="1" t="s">
        <v>170</v>
      </c>
      <c r="G31" s="9"/>
      <c r="H31" s="1" t="s">
        <v>51</v>
      </c>
      <c r="I31" s="1" t="s">
        <v>171</v>
      </c>
      <c r="J31" s="1" t="s">
        <v>172</v>
      </c>
      <c r="K31" s="1" t="s">
        <v>31</v>
      </c>
      <c r="L31" s="30">
        <v>0</v>
      </c>
      <c r="M31" s="30">
        <v>0</v>
      </c>
      <c r="N31" s="30">
        <v>0</v>
      </c>
      <c r="O31" s="30">
        <v>0</v>
      </c>
      <c r="P31" s="30">
        <v>0</v>
      </c>
      <c r="Q31" s="37" t="s">
        <v>2580</v>
      </c>
    </row>
    <row r="32" spans="1:17" ht="153" x14ac:dyDescent="0.2">
      <c r="A32" s="1" t="s">
        <v>173</v>
      </c>
      <c r="B32" s="1" t="s">
        <v>174</v>
      </c>
      <c r="C32" s="1" t="s">
        <v>175</v>
      </c>
      <c r="D32" s="1" t="s">
        <v>176</v>
      </c>
      <c r="E32" s="1" t="s">
        <v>177</v>
      </c>
      <c r="F32" s="1" t="s">
        <v>178</v>
      </c>
      <c r="G32" s="1" t="s">
        <v>179</v>
      </c>
      <c r="H32" s="1" t="s">
        <v>51</v>
      </c>
      <c r="I32" s="1"/>
      <c r="J32" s="1" t="s">
        <v>180</v>
      </c>
      <c r="K32" s="1" t="s">
        <v>20</v>
      </c>
      <c r="L32" s="30">
        <v>0</v>
      </c>
      <c r="M32" s="30">
        <v>0</v>
      </c>
      <c r="N32" s="30">
        <v>0</v>
      </c>
      <c r="O32" s="30">
        <v>0</v>
      </c>
      <c r="P32" s="30">
        <v>0</v>
      </c>
      <c r="Q32" s="37" t="s">
        <v>2580</v>
      </c>
    </row>
    <row r="33" spans="1:17" ht="153" x14ac:dyDescent="0.2">
      <c r="A33" s="1" t="s">
        <v>173</v>
      </c>
      <c r="B33" s="1" t="s">
        <v>174</v>
      </c>
      <c r="C33" s="1" t="s">
        <v>181</v>
      </c>
      <c r="D33" s="1" t="s">
        <v>176</v>
      </c>
      <c r="E33" s="1" t="s">
        <v>182</v>
      </c>
      <c r="F33" s="1" t="s">
        <v>183</v>
      </c>
      <c r="G33" s="1" t="s">
        <v>184</v>
      </c>
      <c r="H33" s="1" t="s">
        <v>51</v>
      </c>
      <c r="I33" s="1" t="s">
        <v>185</v>
      </c>
      <c r="J33" s="1" t="s">
        <v>186</v>
      </c>
      <c r="K33" s="1" t="s">
        <v>31</v>
      </c>
      <c r="L33" s="30">
        <v>0</v>
      </c>
      <c r="M33" s="30">
        <v>0</v>
      </c>
      <c r="N33" s="30">
        <v>0</v>
      </c>
      <c r="O33" s="30">
        <v>0</v>
      </c>
      <c r="P33" s="30">
        <v>0</v>
      </c>
      <c r="Q33" s="37" t="s">
        <v>2580</v>
      </c>
    </row>
    <row r="34" spans="1:17" ht="153" x14ac:dyDescent="0.2">
      <c r="A34" s="1" t="s">
        <v>173</v>
      </c>
      <c r="B34" s="1" t="s">
        <v>174</v>
      </c>
      <c r="C34" s="1" t="s">
        <v>187</v>
      </c>
      <c r="D34" s="1" t="s">
        <v>176</v>
      </c>
      <c r="E34" s="1" t="s">
        <v>188</v>
      </c>
      <c r="F34" s="1" t="s">
        <v>189</v>
      </c>
      <c r="G34" s="1"/>
      <c r="H34" s="1" t="s">
        <v>51</v>
      </c>
      <c r="I34" s="1" t="s">
        <v>76</v>
      </c>
      <c r="J34" s="1" t="s">
        <v>190</v>
      </c>
      <c r="K34" s="1" t="s">
        <v>31</v>
      </c>
      <c r="L34" s="30">
        <v>0</v>
      </c>
      <c r="M34" s="30">
        <v>0</v>
      </c>
      <c r="N34" s="30">
        <v>0</v>
      </c>
      <c r="O34" s="30">
        <v>0</v>
      </c>
      <c r="P34" s="30">
        <v>0</v>
      </c>
      <c r="Q34" s="37" t="s">
        <v>2580</v>
      </c>
    </row>
    <row r="35" spans="1:17" ht="153" x14ac:dyDescent="0.2">
      <c r="A35" s="1" t="s">
        <v>191</v>
      </c>
      <c r="B35" s="1" t="s">
        <v>174</v>
      </c>
      <c r="C35" s="1" t="s">
        <v>192</v>
      </c>
      <c r="D35" s="1" t="s">
        <v>176</v>
      </c>
      <c r="E35" s="1" t="s">
        <v>193</v>
      </c>
      <c r="F35" s="1" t="s">
        <v>194</v>
      </c>
      <c r="G35" s="1" t="s">
        <v>195</v>
      </c>
      <c r="H35" s="1" t="s">
        <v>196</v>
      </c>
      <c r="I35" s="1" t="s">
        <v>197</v>
      </c>
      <c r="J35" s="1" t="s">
        <v>198</v>
      </c>
      <c r="K35" s="1" t="s">
        <v>20</v>
      </c>
      <c r="L35" s="30">
        <v>0</v>
      </c>
      <c r="M35" s="30">
        <v>0</v>
      </c>
      <c r="N35" s="30">
        <v>0</v>
      </c>
      <c r="O35" s="30">
        <v>0</v>
      </c>
      <c r="P35" s="30">
        <v>0</v>
      </c>
      <c r="Q35" s="38" t="s">
        <v>2801</v>
      </c>
    </row>
    <row r="36" spans="1:17" ht="409.5" x14ac:dyDescent="0.2">
      <c r="A36" s="1" t="s">
        <v>191</v>
      </c>
      <c r="B36" s="1" t="s">
        <v>174</v>
      </c>
      <c r="C36" s="1" t="s">
        <v>199</v>
      </c>
      <c r="D36" s="1" t="s">
        <v>176</v>
      </c>
      <c r="E36" s="1" t="s">
        <v>200</v>
      </c>
      <c r="F36" s="1" t="s">
        <v>201</v>
      </c>
      <c r="G36" s="1">
        <v>384</v>
      </c>
      <c r="H36" s="1" t="s">
        <v>104</v>
      </c>
      <c r="I36" s="1"/>
      <c r="J36" s="1" t="s">
        <v>202</v>
      </c>
      <c r="K36" s="8" t="s">
        <v>31</v>
      </c>
      <c r="L36" s="30">
        <v>0</v>
      </c>
      <c r="M36" s="30">
        <v>0</v>
      </c>
      <c r="N36" s="30">
        <v>0</v>
      </c>
      <c r="O36" s="30">
        <v>0</v>
      </c>
      <c r="P36" s="30">
        <v>0</v>
      </c>
      <c r="Q36" s="37" t="s">
        <v>2580</v>
      </c>
    </row>
    <row r="37" spans="1:17" ht="318.75" x14ac:dyDescent="0.2">
      <c r="A37" s="1" t="s">
        <v>173</v>
      </c>
      <c r="B37" s="1" t="s">
        <v>203</v>
      </c>
      <c r="C37" s="1" t="s">
        <v>204</v>
      </c>
      <c r="D37" s="1" t="s">
        <v>205</v>
      </c>
      <c r="E37" s="1" t="s">
        <v>206</v>
      </c>
      <c r="F37" s="1" t="s">
        <v>207</v>
      </c>
      <c r="G37" s="1">
        <v>143</v>
      </c>
      <c r="H37" s="1" t="s">
        <v>208</v>
      </c>
      <c r="I37" s="1" t="s">
        <v>209</v>
      </c>
      <c r="J37" s="1" t="s">
        <v>210</v>
      </c>
      <c r="K37" s="1" t="s">
        <v>31</v>
      </c>
      <c r="L37" s="30">
        <v>0</v>
      </c>
      <c r="M37" s="30">
        <v>0</v>
      </c>
      <c r="N37" s="30">
        <v>0</v>
      </c>
      <c r="O37" s="30">
        <v>0</v>
      </c>
      <c r="P37" s="30">
        <v>0</v>
      </c>
      <c r="Q37" s="38" t="s">
        <v>2768</v>
      </c>
    </row>
    <row r="38" spans="1:17" ht="318.75" x14ac:dyDescent="0.2">
      <c r="A38" s="1" t="s">
        <v>173</v>
      </c>
      <c r="B38" s="1" t="s">
        <v>203</v>
      </c>
      <c r="C38" s="1" t="s">
        <v>211</v>
      </c>
      <c r="D38" s="1" t="s">
        <v>205</v>
      </c>
      <c r="E38" s="1" t="s">
        <v>212</v>
      </c>
      <c r="F38" s="1" t="s">
        <v>213</v>
      </c>
      <c r="G38" s="1">
        <v>143</v>
      </c>
      <c r="H38" s="1" t="s">
        <v>208</v>
      </c>
      <c r="I38" s="1"/>
      <c r="J38" s="1" t="s">
        <v>214</v>
      </c>
      <c r="K38" s="1" t="s">
        <v>31</v>
      </c>
      <c r="L38" s="30">
        <v>0</v>
      </c>
      <c r="M38" s="30">
        <v>0</v>
      </c>
      <c r="N38" s="30">
        <v>0</v>
      </c>
      <c r="O38" s="30">
        <v>0</v>
      </c>
      <c r="P38" s="30">
        <v>0</v>
      </c>
      <c r="Q38" s="38" t="s">
        <v>2769</v>
      </c>
    </row>
    <row r="39" spans="1:17" ht="318.75" x14ac:dyDescent="0.2">
      <c r="A39" s="1" t="s">
        <v>173</v>
      </c>
      <c r="B39" s="1" t="s">
        <v>203</v>
      </c>
      <c r="C39" s="1" t="s">
        <v>215</v>
      </c>
      <c r="D39" s="1" t="s">
        <v>205</v>
      </c>
      <c r="E39" s="1" t="s">
        <v>216</v>
      </c>
      <c r="F39" s="1" t="s">
        <v>217</v>
      </c>
      <c r="G39" s="1" t="s">
        <v>218</v>
      </c>
      <c r="H39" s="1" t="s">
        <v>208</v>
      </c>
      <c r="I39" s="1"/>
      <c r="J39" s="1" t="s">
        <v>219</v>
      </c>
      <c r="K39" s="1" t="s">
        <v>31</v>
      </c>
      <c r="L39" s="1">
        <v>0</v>
      </c>
      <c r="M39" s="1">
        <v>0</v>
      </c>
      <c r="N39" s="1">
        <v>0</v>
      </c>
      <c r="O39" s="1">
        <v>0</v>
      </c>
      <c r="P39" s="1">
        <v>0</v>
      </c>
      <c r="Q39" s="38" t="s">
        <v>2770</v>
      </c>
    </row>
    <row r="40" spans="1:17" ht="318.75" x14ac:dyDescent="0.2">
      <c r="A40" s="1" t="s">
        <v>173</v>
      </c>
      <c r="B40" s="1" t="s">
        <v>203</v>
      </c>
      <c r="C40" s="1" t="s">
        <v>220</v>
      </c>
      <c r="D40" s="1" t="s">
        <v>205</v>
      </c>
      <c r="E40" s="1" t="s">
        <v>221</v>
      </c>
      <c r="F40" s="1" t="s">
        <v>222</v>
      </c>
      <c r="G40" s="1" t="s">
        <v>218</v>
      </c>
      <c r="H40" s="1" t="s">
        <v>208</v>
      </c>
      <c r="I40" s="1"/>
      <c r="J40" s="1" t="s">
        <v>47</v>
      </c>
      <c r="K40" s="1" t="s">
        <v>31</v>
      </c>
      <c r="L40" s="30">
        <v>0</v>
      </c>
      <c r="M40" s="30">
        <v>0</v>
      </c>
      <c r="N40" s="30">
        <v>0</v>
      </c>
      <c r="O40" s="30">
        <v>0</v>
      </c>
      <c r="P40" s="30">
        <v>0</v>
      </c>
      <c r="Q40" s="38" t="s">
        <v>2768</v>
      </c>
    </row>
    <row r="41" spans="1:17" ht="318.75" x14ac:dyDescent="0.2">
      <c r="A41" s="1" t="s">
        <v>173</v>
      </c>
      <c r="B41" s="1" t="s">
        <v>203</v>
      </c>
      <c r="C41" s="1" t="s">
        <v>223</v>
      </c>
      <c r="D41" s="1" t="s">
        <v>205</v>
      </c>
      <c r="E41" s="1" t="s">
        <v>224</v>
      </c>
      <c r="F41" s="1" t="s">
        <v>225</v>
      </c>
      <c r="G41" s="1">
        <v>143</v>
      </c>
      <c r="H41" s="1" t="s">
        <v>208</v>
      </c>
      <c r="I41" s="1"/>
      <c r="J41" s="1" t="s">
        <v>226</v>
      </c>
      <c r="K41" s="1" t="s">
        <v>31</v>
      </c>
      <c r="L41" s="1">
        <v>0</v>
      </c>
      <c r="M41" s="1">
        <v>0</v>
      </c>
      <c r="N41" s="1">
        <v>0</v>
      </c>
      <c r="O41" s="1">
        <v>0</v>
      </c>
      <c r="P41" s="1">
        <v>0</v>
      </c>
      <c r="Q41" s="38" t="s">
        <v>2770</v>
      </c>
    </row>
    <row r="42" spans="1:17" ht="318.75" x14ac:dyDescent="0.2">
      <c r="A42" s="1" t="s">
        <v>173</v>
      </c>
      <c r="B42" s="1" t="s">
        <v>203</v>
      </c>
      <c r="C42" s="1" t="s">
        <v>227</v>
      </c>
      <c r="D42" s="1" t="s">
        <v>205</v>
      </c>
      <c r="E42" s="1" t="s">
        <v>228</v>
      </c>
      <c r="F42" s="1" t="s">
        <v>229</v>
      </c>
      <c r="G42" s="1" t="s">
        <v>230</v>
      </c>
      <c r="H42" s="1" t="s">
        <v>231</v>
      </c>
      <c r="I42" s="1" t="s">
        <v>232</v>
      </c>
      <c r="J42" s="1" t="s">
        <v>77</v>
      </c>
      <c r="K42" s="1" t="s">
        <v>20</v>
      </c>
      <c r="L42" s="30">
        <v>0</v>
      </c>
      <c r="M42" s="30">
        <v>0</v>
      </c>
      <c r="N42" s="30">
        <v>0</v>
      </c>
      <c r="O42" s="30">
        <v>0</v>
      </c>
      <c r="P42" s="30">
        <v>0</v>
      </c>
      <c r="Q42" s="37" t="s">
        <v>2595</v>
      </c>
    </row>
    <row r="43" spans="1:17" ht="318.75" x14ac:dyDescent="0.2">
      <c r="A43" s="1" t="s">
        <v>173</v>
      </c>
      <c r="B43" s="1" t="s">
        <v>203</v>
      </c>
      <c r="C43" s="1" t="s">
        <v>233</v>
      </c>
      <c r="D43" s="1" t="s">
        <v>205</v>
      </c>
      <c r="E43" s="1" t="s">
        <v>234</v>
      </c>
      <c r="F43" s="1" t="s">
        <v>235</v>
      </c>
      <c r="G43" s="1"/>
      <c r="H43" s="1" t="s">
        <v>76</v>
      </c>
      <c r="I43" s="1" t="s">
        <v>236</v>
      </c>
      <c r="J43" s="1" t="s">
        <v>237</v>
      </c>
      <c r="K43" s="8" t="s">
        <v>31</v>
      </c>
      <c r="L43" s="30">
        <v>0</v>
      </c>
      <c r="M43" s="30">
        <v>0</v>
      </c>
      <c r="N43" s="30">
        <v>0</v>
      </c>
      <c r="O43" s="30">
        <v>0</v>
      </c>
      <c r="P43" s="30">
        <v>0</v>
      </c>
      <c r="Q43" s="37" t="s">
        <v>2595</v>
      </c>
    </row>
    <row r="44" spans="1:17" ht="140.25" x14ac:dyDescent="0.2">
      <c r="A44" s="1" t="s">
        <v>173</v>
      </c>
      <c r="B44" s="1" t="s">
        <v>238</v>
      </c>
      <c r="C44" s="1" t="s">
        <v>239</v>
      </c>
      <c r="D44" s="1" t="s">
        <v>240</v>
      </c>
      <c r="E44" s="1" t="s">
        <v>241</v>
      </c>
      <c r="F44" s="1" t="s">
        <v>242</v>
      </c>
      <c r="G44" s="1" t="s">
        <v>243</v>
      </c>
      <c r="H44" s="1" t="s">
        <v>51</v>
      </c>
      <c r="I44" s="1" t="s">
        <v>244</v>
      </c>
      <c r="J44" s="1" t="s">
        <v>245</v>
      </c>
      <c r="K44" s="1" t="s">
        <v>31</v>
      </c>
      <c r="L44" s="30">
        <v>0</v>
      </c>
      <c r="M44" s="30">
        <v>0</v>
      </c>
      <c r="N44" s="30">
        <v>0</v>
      </c>
      <c r="O44" s="30">
        <v>0</v>
      </c>
      <c r="P44" s="30">
        <v>0</v>
      </c>
      <c r="Q44" s="38" t="s">
        <v>2582</v>
      </c>
    </row>
    <row r="45" spans="1:17" ht="140.25" x14ac:dyDescent="0.2">
      <c r="A45" s="1" t="s">
        <v>173</v>
      </c>
      <c r="B45" s="1" t="s">
        <v>238</v>
      </c>
      <c r="C45" s="1" t="s">
        <v>246</v>
      </c>
      <c r="D45" s="1" t="s">
        <v>240</v>
      </c>
      <c r="E45" s="1" t="s">
        <v>247</v>
      </c>
      <c r="F45" s="1" t="s">
        <v>248</v>
      </c>
      <c r="G45" s="1" t="s">
        <v>243</v>
      </c>
      <c r="H45" s="1" t="s">
        <v>51</v>
      </c>
      <c r="I45" s="1" t="s">
        <v>244</v>
      </c>
      <c r="J45" s="1" t="s">
        <v>142</v>
      </c>
      <c r="K45" s="1" t="s">
        <v>31</v>
      </c>
      <c r="L45" s="30">
        <v>0</v>
      </c>
      <c r="M45" s="30">
        <v>0</v>
      </c>
      <c r="N45" s="30">
        <v>0</v>
      </c>
      <c r="O45" s="30">
        <v>0</v>
      </c>
      <c r="P45" s="30">
        <v>0</v>
      </c>
      <c r="Q45" s="38" t="s">
        <v>2582</v>
      </c>
    </row>
    <row r="46" spans="1:17" ht="140.25" x14ac:dyDescent="0.2">
      <c r="A46" s="1" t="s">
        <v>173</v>
      </c>
      <c r="B46" s="1" t="s">
        <v>238</v>
      </c>
      <c r="C46" s="1" t="s">
        <v>249</v>
      </c>
      <c r="D46" s="1" t="s">
        <v>240</v>
      </c>
      <c r="E46" s="1" t="s">
        <v>250</v>
      </c>
      <c r="F46" s="1" t="s">
        <v>251</v>
      </c>
      <c r="G46" s="1" t="s">
        <v>252</v>
      </c>
      <c r="H46" s="1" t="s">
        <v>51</v>
      </c>
      <c r="I46" s="1" t="s">
        <v>244</v>
      </c>
      <c r="J46" s="1" t="s">
        <v>142</v>
      </c>
      <c r="K46" s="1" t="s">
        <v>31</v>
      </c>
      <c r="L46" s="30">
        <v>0</v>
      </c>
      <c r="M46" s="30">
        <v>0</v>
      </c>
      <c r="N46" s="30">
        <v>0</v>
      </c>
      <c r="O46" s="30">
        <v>0</v>
      </c>
      <c r="P46" s="30">
        <v>0</v>
      </c>
      <c r="Q46" s="38" t="s">
        <v>2582</v>
      </c>
    </row>
    <row r="47" spans="1:17" ht="140.25" x14ac:dyDescent="0.2">
      <c r="A47" s="1" t="s">
        <v>173</v>
      </c>
      <c r="B47" s="1" t="s">
        <v>238</v>
      </c>
      <c r="C47" s="1" t="s">
        <v>253</v>
      </c>
      <c r="D47" s="1" t="s">
        <v>240</v>
      </c>
      <c r="E47" s="1" t="s">
        <v>254</v>
      </c>
      <c r="F47" s="1" t="s">
        <v>255</v>
      </c>
      <c r="G47" s="1" t="s">
        <v>243</v>
      </c>
      <c r="H47" s="1" t="s">
        <v>51</v>
      </c>
      <c r="I47" s="1" t="s">
        <v>256</v>
      </c>
      <c r="J47" s="1" t="s">
        <v>245</v>
      </c>
      <c r="K47" s="1" t="s">
        <v>31</v>
      </c>
      <c r="L47" s="30">
        <v>0</v>
      </c>
      <c r="M47" s="30">
        <v>0</v>
      </c>
      <c r="N47" s="30">
        <v>0</v>
      </c>
      <c r="O47" s="30">
        <v>0</v>
      </c>
      <c r="P47" s="30">
        <v>0</v>
      </c>
      <c r="Q47" s="38" t="s">
        <v>2582</v>
      </c>
    </row>
    <row r="48" spans="1:17" ht="140.25" x14ac:dyDescent="0.2">
      <c r="A48" s="1" t="s">
        <v>173</v>
      </c>
      <c r="B48" s="1" t="s">
        <v>238</v>
      </c>
      <c r="C48" s="1" t="s">
        <v>257</v>
      </c>
      <c r="D48" s="1" t="s">
        <v>240</v>
      </c>
      <c r="E48" s="1" t="s">
        <v>258</v>
      </c>
      <c r="F48" s="1" t="s">
        <v>259</v>
      </c>
      <c r="G48" s="1">
        <v>180</v>
      </c>
      <c r="H48" s="1" t="s">
        <v>51</v>
      </c>
      <c r="I48" s="1" t="s">
        <v>244</v>
      </c>
      <c r="J48" s="1" t="s">
        <v>260</v>
      </c>
      <c r="K48" s="1" t="s">
        <v>31</v>
      </c>
      <c r="L48" s="30">
        <v>0</v>
      </c>
      <c r="M48" s="30">
        <v>0</v>
      </c>
      <c r="N48" s="30">
        <v>0</v>
      </c>
      <c r="O48" s="30">
        <v>0</v>
      </c>
      <c r="P48" s="30">
        <v>0</v>
      </c>
      <c r="Q48" s="38" t="s">
        <v>2583</v>
      </c>
    </row>
    <row r="49" spans="1:17" ht="229.5" x14ac:dyDescent="0.2">
      <c r="A49" s="1" t="s">
        <v>173</v>
      </c>
      <c r="B49" s="1" t="s">
        <v>261</v>
      </c>
      <c r="C49" s="1" t="s">
        <v>262</v>
      </c>
      <c r="D49" s="1" t="s">
        <v>263</v>
      </c>
      <c r="E49" s="1" t="s">
        <v>264</v>
      </c>
      <c r="F49" s="1" t="s">
        <v>265</v>
      </c>
      <c r="G49" s="1" t="s">
        <v>266</v>
      </c>
      <c r="H49" s="1" t="s">
        <v>17</v>
      </c>
      <c r="I49" s="1" t="s">
        <v>267</v>
      </c>
      <c r="J49" s="1" t="s">
        <v>67</v>
      </c>
      <c r="K49" s="1" t="s">
        <v>20</v>
      </c>
      <c r="L49" s="30">
        <v>0</v>
      </c>
      <c r="M49" s="30">
        <v>0</v>
      </c>
      <c r="N49" s="30">
        <v>0</v>
      </c>
      <c r="O49" s="30">
        <v>0</v>
      </c>
      <c r="P49" s="30">
        <v>0</v>
      </c>
      <c r="Q49" s="37" t="s">
        <v>2595</v>
      </c>
    </row>
    <row r="50" spans="1:17" ht="229.5" x14ac:dyDescent="0.2">
      <c r="A50" s="1" t="s">
        <v>173</v>
      </c>
      <c r="B50" s="1" t="s">
        <v>261</v>
      </c>
      <c r="C50" s="1" t="s">
        <v>268</v>
      </c>
      <c r="D50" s="1" t="s">
        <v>263</v>
      </c>
      <c r="E50" s="1" t="s">
        <v>269</v>
      </c>
      <c r="F50" s="1" t="s">
        <v>270</v>
      </c>
      <c r="G50" s="1" t="s">
        <v>65</v>
      </c>
      <c r="H50" s="1" t="s">
        <v>76</v>
      </c>
      <c r="I50" s="1"/>
      <c r="J50" s="1" t="s">
        <v>77</v>
      </c>
      <c r="K50" s="1" t="s">
        <v>31</v>
      </c>
      <c r="L50" s="30">
        <v>0</v>
      </c>
      <c r="M50" s="30">
        <v>0</v>
      </c>
      <c r="N50" s="30">
        <v>0</v>
      </c>
      <c r="O50" s="30">
        <v>0</v>
      </c>
      <c r="P50" s="30">
        <v>0</v>
      </c>
      <c r="Q50" s="37" t="s">
        <v>2595</v>
      </c>
    </row>
    <row r="51" spans="1:17" ht="229.5" x14ac:dyDescent="0.2">
      <c r="A51" s="1" t="s">
        <v>173</v>
      </c>
      <c r="B51" s="1" t="s">
        <v>261</v>
      </c>
      <c r="C51" s="1" t="s">
        <v>271</v>
      </c>
      <c r="D51" s="1" t="s">
        <v>272</v>
      </c>
      <c r="E51" s="1" t="s">
        <v>273</v>
      </c>
      <c r="F51" s="1" t="s">
        <v>274</v>
      </c>
      <c r="G51" s="1">
        <v>439</v>
      </c>
      <c r="H51" s="1" t="s">
        <v>231</v>
      </c>
      <c r="I51" s="1" t="s">
        <v>2557</v>
      </c>
      <c r="J51" s="1" t="s">
        <v>275</v>
      </c>
      <c r="K51" s="1" t="s">
        <v>20</v>
      </c>
      <c r="L51" s="30">
        <v>0</v>
      </c>
      <c r="M51" s="30">
        <v>0</v>
      </c>
      <c r="N51" s="30">
        <v>0</v>
      </c>
      <c r="O51" s="30">
        <v>0</v>
      </c>
      <c r="P51" s="30">
        <v>0</v>
      </c>
      <c r="Q51" s="37" t="s">
        <v>2595</v>
      </c>
    </row>
    <row r="52" spans="1:17" ht="216.75" x14ac:dyDescent="0.2">
      <c r="A52" s="1" t="s">
        <v>191</v>
      </c>
      <c r="B52" s="1" t="s">
        <v>276</v>
      </c>
      <c r="C52" s="1" t="s">
        <v>277</v>
      </c>
      <c r="D52" s="11" t="s">
        <v>278</v>
      </c>
      <c r="E52" s="1" t="s">
        <v>279</v>
      </c>
      <c r="F52" s="1" t="s">
        <v>280</v>
      </c>
      <c r="G52" s="1">
        <v>130</v>
      </c>
      <c r="H52" s="1" t="s">
        <v>281</v>
      </c>
      <c r="I52" s="1" t="s">
        <v>282</v>
      </c>
      <c r="J52" s="1" t="s">
        <v>283</v>
      </c>
      <c r="K52" s="8" t="s">
        <v>20</v>
      </c>
      <c r="L52" s="30">
        <v>0</v>
      </c>
      <c r="M52" s="30">
        <v>0</v>
      </c>
      <c r="N52" s="30">
        <v>1358218</v>
      </c>
      <c r="O52" s="30">
        <v>2784243</v>
      </c>
      <c r="P52" s="30">
        <v>2919859</v>
      </c>
      <c r="Q52" s="38" t="s">
        <v>2671</v>
      </c>
    </row>
    <row r="53" spans="1:17" ht="216.75" x14ac:dyDescent="0.2">
      <c r="A53" s="1" t="s">
        <v>191</v>
      </c>
      <c r="B53" s="1" t="s">
        <v>276</v>
      </c>
      <c r="C53" s="1" t="s">
        <v>284</v>
      </c>
      <c r="D53" s="11" t="s">
        <v>278</v>
      </c>
      <c r="E53" s="1" t="s">
        <v>285</v>
      </c>
      <c r="F53" s="1" t="s">
        <v>286</v>
      </c>
      <c r="G53" s="1" t="s">
        <v>287</v>
      </c>
      <c r="H53" s="1" t="s">
        <v>281</v>
      </c>
      <c r="I53" s="1" t="s">
        <v>288</v>
      </c>
      <c r="J53" s="1" t="s">
        <v>283</v>
      </c>
      <c r="K53" s="8" t="s">
        <v>31</v>
      </c>
      <c r="L53" s="30">
        <v>0</v>
      </c>
      <c r="M53" s="30">
        <v>0</v>
      </c>
      <c r="N53" s="30">
        <v>0</v>
      </c>
      <c r="O53" s="30">
        <v>0</v>
      </c>
      <c r="P53" s="30">
        <v>0</v>
      </c>
      <c r="Q53" s="37" t="s">
        <v>2634</v>
      </c>
    </row>
    <row r="54" spans="1:17" ht="216.75" x14ac:dyDescent="0.2">
      <c r="A54" s="1" t="s">
        <v>191</v>
      </c>
      <c r="B54" s="1" t="s">
        <v>276</v>
      </c>
      <c r="C54" s="1" t="s">
        <v>289</v>
      </c>
      <c r="D54" s="11" t="s">
        <v>278</v>
      </c>
      <c r="E54" s="1" t="s">
        <v>290</v>
      </c>
      <c r="F54" s="1" t="s">
        <v>291</v>
      </c>
      <c r="G54" s="1">
        <v>133</v>
      </c>
      <c r="H54" s="1" t="s">
        <v>281</v>
      </c>
      <c r="I54" s="1" t="s">
        <v>292</v>
      </c>
      <c r="J54" s="1" t="s">
        <v>293</v>
      </c>
      <c r="K54" s="8" t="s">
        <v>31</v>
      </c>
      <c r="L54" s="30">
        <v>0</v>
      </c>
      <c r="M54" s="30">
        <v>0</v>
      </c>
      <c r="N54" s="30">
        <v>966000</v>
      </c>
      <c r="O54" s="30">
        <v>1140000</v>
      </c>
      <c r="P54" s="30">
        <v>1140000</v>
      </c>
      <c r="Q54" s="38" t="s">
        <v>2672</v>
      </c>
    </row>
    <row r="55" spans="1:17" ht="216.75" x14ac:dyDescent="0.2">
      <c r="A55" s="1" t="s">
        <v>191</v>
      </c>
      <c r="B55" s="1" t="s">
        <v>276</v>
      </c>
      <c r="C55" s="1" t="s">
        <v>294</v>
      </c>
      <c r="D55" s="11" t="s">
        <v>278</v>
      </c>
      <c r="E55" s="1" t="s">
        <v>295</v>
      </c>
      <c r="F55" s="1" t="s">
        <v>296</v>
      </c>
      <c r="G55" s="1" t="s">
        <v>287</v>
      </c>
      <c r="H55" s="1" t="s">
        <v>281</v>
      </c>
      <c r="I55" s="1" t="s">
        <v>297</v>
      </c>
      <c r="J55" s="1" t="s">
        <v>283</v>
      </c>
      <c r="K55" s="8" t="s">
        <v>31</v>
      </c>
      <c r="L55" s="30">
        <v>0</v>
      </c>
      <c r="M55" s="30">
        <v>0</v>
      </c>
      <c r="N55" s="30">
        <v>200000</v>
      </c>
      <c r="O55" s="30">
        <v>200000</v>
      </c>
      <c r="P55" s="30">
        <v>200000</v>
      </c>
      <c r="Q55" s="38" t="s">
        <v>2673</v>
      </c>
    </row>
    <row r="56" spans="1:17" ht="204" x14ac:dyDescent="0.2">
      <c r="A56" s="1" t="s">
        <v>191</v>
      </c>
      <c r="B56" s="1" t="s">
        <v>298</v>
      </c>
      <c r="C56" s="1" t="s">
        <v>299</v>
      </c>
      <c r="D56" s="1" t="s">
        <v>300</v>
      </c>
      <c r="E56" s="1" t="s">
        <v>301</v>
      </c>
      <c r="F56" s="1" t="s">
        <v>302</v>
      </c>
      <c r="G56" s="1" t="s">
        <v>303</v>
      </c>
      <c r="H56" s="1" t="s">
        <v>51</v>
      </c>
      <c r="I56" s="1" t="s">
        <v>304</v>
      </c>
      <c r="J56" s="1" t="s">
        <v>305</v>
      </c>
      <c r="K56" s="1" t="s">
        <v>31</v>
      </c>
      <c r="L56" s="30">
        <v>0</v>
      </c>
      <c r="M56" s="30">
        <v>0</v>
      </c>
      <c r="N56" s="30">
        <v>0</v>
      </c>
      <c r="O56" s="30">
        <v>0</v>
      </c>
      <c r="P56" s="30">
        <v>0</v>
      </c>
      <c r="Q56" s="38" t="s">
        <v>2582</v>
      </c>
    </row>
    <row r="57" spans="1:17" ht="204" x14ac:dyDescent="0.2">
      <c r="A57" s="1" t="s">
        <v>191</v>
      </c>
      <c r="B57" s="1" t="s">
        <v>298</v>
      </c>
      <c r="C57" s="1" t="s">
        <v>306</v>
      </c>
      <c r="D57" s="1" t="s">
        <v>300</v>
      </c>
      <c r="E57" s="10" t="s">
        <v>307</v>
      </c>
      <c r="F57" s="11" t="s">
        <v>308</v>
      </c>
      <c r="G57" s="1" t="s">
        <v>309</v>
      </c>
      <c r="H57" s="1" t="s">
        <v>51</v>
      </c>
      <c r="I57" s="1" t="s">
        <v>304</v>
      </c>
      <c r="J57" s="1" t="s">
        <v>305</v>
      </c>
      <c r="K57" s="1" t="s">
        <v>31</v>
      </c>
      <c r="L57" s="30">
        <v>0</v>
      </c>
      <c r="M57" s="30">
        <v>0</v>
      </c>
      <c r="N57" s="30">
        <v>0</v>
      </c>
      <c r="O57" s="30">
        <v>0</v>
      </c>
      <c r="P57" s="30">
        <v>0</v>
      </c>
      <c r="Q57" s="38" t="s">
        <v>2584</v>
      </c>
    </row>
    <row r="58" spans="1:17" ht="204" x14ac:dyDescent="0.2">
      <c r="A58" s="1" t="s">
        <v>191</v>
      </c>
      <c r="B58" s="1" t="s">
        <v>298</v>
      </c>
      <c r="C58" s="1" t="s">
        <v>310</v>
      </c>
      <c r="D58" s="1" t="s">
        <v>300</v>
      </c>
      <c r="E58" s="1" t="s">
        <v>311</v>
      </c>
      <c r="F58" s="1" t="s">
        <v>312</v>
      </c>
      <c r="G58" s="1">
        <v>128</v>
      </c>
      <c r="H58" s="1" t="s">
        <v>51</v>
      </c>
      <c r="I58" s="1" t="s">
        <v>137</v>
      </c>
      <c r="J58" s="1" t="s">
        <v>138</v>
      </c>
      <c r="K58" s="1" t="s">
        <v>31</v>
      </c>
      <c r="L58" s="30">
        <v>0</v>
      </c>
      <c r="M58" s="30">
        <v>0</v>
      </c>
      <c r="N58" s="30">
        <v>0</v>
      </c>
      <c r="O58" s="30">
        <v>0</v>
      </c>
      <c r="P58" s="30">
        <v>0</v>
      </c>
      <c r="Q58" s="38" t="s">
        <v>2582</v>
      </c>
    </row>
    <row r="59" spans="1:17" ht="114.75" x14ac:dyDescent="0.2">
      <c r="A59" s="1" t="s">
        <v>191</v>
      </c>
      <c r="B59" s="1" t="s">
        <v>313</v>
      </c>
      <c r="C59" s="1" t="s">
        <v>314</v>
      </c>
      <c r="D59" s="1" t="s">
        <v>315</v>
      </c>
      <c r="E59" s="11" t="s">
        <v>316</v>
      </c>
      <c r="F59" s="1" t="s">
        <v>317</v>
      </c>
      <c r="G59" s="1">
        <v>388</v>
      </c>
      <c r="H59" s="1" t="s">
        <v>51</v>
      </c>
      <c r="I59" s="1" t="s">
        <v>244</v>
      </c>
      <c r="J59" s="1" t="s">
        <v>142</v>
      </c>
      <c r="K59" s="1" t="s">
        <v>20</v>
      </c>
      <c r="L59" s="30">
        <v>0</v>
      </c>
      <c r="M59" s="30">
        <v>0</v>
      </c>
      <c r="N59" s="30">
        <v>0</v>
      </c>
      <c r="O59" s="30">
        <v>0</v>
      </c>
      <c r="P59" s="30">
        <v>0</v>
      </c>
      <c r="Q59" s="38" t="s">
        <v>2582</v>
      </c>
    </row>
    <row r="60" spans="1:17" ht="153" x14ac:dyDescent="0.2">
      <c r="A60" s="1" t="s">
        <v>191</v>
      </c>
      <c r="B60" s="1" t="s">
        <v>318</v>
      </c>
      <c r="C60" s="1" t="s">
        <v>319</v>
      </c>
      <c r="D60" s="1" t="s">
        <v>320</v>
      </c>
      <c r="E60" s="1" t="s">
        <v>321</v>
      </c>
      <c r="F60" s="1" t="s">
        <v>322</v>
      </c>
      <c r="G60" s="1" t="s">
        <v>323</v>
      </c>
      <c r="H60" s="1" t="s">
        <v>324</v>
      </c>
      <c r="I60" s="1"/>
      <c r="J60" s="1" t="s">
        <v>77</v>
      </c>
      <c r="K60" s="1" t="s">
        <v>20</v>
      </c>
      <c r="L60" s="30">
        <v>0</v>
      </c>
      <c r="M60" s="30">
        <v>0</v>
      </c>
      <c r="N60" s="30">
        <v>0</v>
      </c>
      <c r="O60" s="30">
        <v>0</v>
      </c>
      <c r="P60" s="30">
        <v>0</v>
      </c>
      <c r="Q60" s="37" t="s">
        <v>2595</v>
      </c>
    </row>
    <row r="61" spans="1:17" ht="178.5" x14ac:dyDescent="0.2">
      <c r="A61" s="1" t="s">
        <v>191</v>
      </c>
      <c r="B61" s="1" t="s">
        <v>318</v>
      </c>
      <c r="C61" s="1" t="s">
        <v>325</v>
      </c>
      <c r="D61" s="1" t="s">
        <v>320</v>
      </c>
      <c r="E61" s="1" t="s">
        <v>326</v>
      </c>
      <c r="F61" s="1" t="s">
        <v>327</v>
      </c>
      <c r="G61" s="1">
        <v>154</v>
      </c>
      <c r="H61" s="1" t="s">
        <v>328</v>
      </c>
      <c r="I61" s="1" t="s">
        <v>329</v>
      </c>
      <c r="J61" s="1" t="s">
        <v>330</v>
      </c>
      <c r="K61" s="1" t="s">
        <v>31</v>
      </c>
      <c r="L61" s="30">
        <v>0</v>
      </c>
      <c r="M61" s="30">
        <v>0</v>
      </c>
      <c r="N61" s="30">
        <v>0</v>
      </c>
      <c r="O61" s="30">
        <v>0</v>
      </c>
      <c r="P61" s="30">
        <v>0</v>
      </c>
      <c r="Q61" s="38" t="s">
        <v>2823</v>
      </c>
    </row>
    <row r="62" spans="1:17" ht="395.25" x14ac:dyDescent="0.2">
      <c r="A62" s="1" t="s">
        <v>191</v>
      </c>
      <c r="B62" s="1" t="s">
        <v>331</v>
      </c>
      <c r="C62" s="1" t="s">
        <v>332</v>
      </c>
      <c r="D62" s="1" t="s">
        <v>333</v>
      </c>
      <c r="E62" s="1" t="s">
        <v>334</v>
      </c>
      <c r="F62" s="1" t="s">
        <v>335</v>
      </c>
      <c r="G62" s="1">
        <v>246</v>
      </c>
      <c r="H62" s="1" t="s">
        <v>51</v>
      </c>
      <c r="I62" s="1"/>
      <c r="J62" s="1" t="s">
        <v>336</v>
      </c>
      <c r="K62" s="1" t="s">
        <v>31</v>
      </c>
      <c r="L62" s="30">
        <v>0</v>
      </c>
      <c r="M62" s="30">
        <v>0</v>
      </c>
      <c r="N62" s="30">
        <v>0</v>
      </c>
      <c r="O62" s="30">
        <v>0</v>
      </c>
      <c r="P62" s="30">
        <v>0</v>
      </c>
      <c r="Q62" s="37" t="s">
        <v>2580</v>
      </c>
    </row>
    <row r="63" spans="1:17" ht="395.25" x14ac:dyDescent="0.2">
      <c r="A63" s="1" t="s">
        <v>191</v>
      </c>
      <c r="B63" s="1" t="s">
        <v>331</v>
      </c>
      <c r="C63" s="1" t="s">
        <v>337</v>
      </c>
      <c r="D63" s="1" t="s">
        <v>333</v>
      </c>
      <c r="E63" s="1" t="s">
        <v>338</v>
      </c>
      <c r="F63" s="1" t="s">
        <v>339</v>
      </c>
      <c r="G63" s="1" t="s">
        <v>340</v>
      </c>
      <c r="H63" s="1" t="s">
        <v>124</v>
      </c>
      <c r="I63" s="1"/>
      <c r="J63" s="1" t="s">
        <v>99</v>
      </c>
      <c r="K63" s="1" t="s">
        <v>31</v>
      </c>
      <c r="L63" s="30">
        <v>0</v>
      </c>
      <c r="M63" s="30">
        <v>0</v>
      </c>
      <c r="N63" s="30">
        <v>0</v>
      </c>
      <c r="O63" s="30">
        <v>0</v>
      </c>
      <c r="P63" s="30">
        <v>0</v>
      </c>
      <c r="Q63" s="38" t="s">
        <v>2713</v>
      </c>
    </row>
    <row r="64" spans="1:17" ht="395.25" x14ac:dyDescent="0.2">
      <c r="A64" s="1" t="s">
        <v>191</v>
      </c>
      <c r="B64" s="1" t="s">
        <v>331</v>
      </c>
      <c r="C64" s="1" t="s">
        <v>341</v>
      </c>
      <c r="D64" s="1" t="s">
        <v>333</v>
      </c>
      <c r="E64" s="1" t="s">
        <v>342</v>
      </c>
      <c r="F64" s="1" t="s">
        <v>343</v>
      </c>
      <c r="G64" s="1" t="s">
        <v>344</v>
      </c>
      <c r="H64" s="1" t="s">
        <v>124</v>
      </c>
      <c r="I64" s="1" t="s">
        <v>345</v>
      </c>
      <c r="J64" s="1" t="s">
        <v>346</v>
      </c>
      <c r="K64" s="1" t="s">
        <v>31</v>
      </c>
      <c r="L64" s="30">
        <v>0</v>
      </c>
      <c r="M64" s="30">
        <v>0</v>
      </c>
      <c r="N64" s="30">
        <v>0</v>
      </c>
      <c r="O64" s="30">
        <v>0</v>
      </c>
      <c r="P64" s="30">
        <v>0</v>
      </c>
      <c r="Q64" s="37" t="s">
        <v>2580</v>
      </c>
    </row>
    <row r="65" spans="1:17" ht="395.25" x14ac:dyDescent="0.2">
      <c r="A65" s="1" t="s">
        <v>191</v>
      </c>
      <c r="B65" s="1" t="s">
        <v>331</v>
      </c>
      <c r="C65" s="1" t="s">
        <v>347</v>
      </c>
      <c r="D65" s="1" t="s">
        <v>333</v>
      </c>
      <c r="E65" s="1" t="s">
        <v>348</v>
      </c>
      <c r="F65" s="1" t="s">
        <v>349</v>
      </c>
      <c r="G65" s="1" t="s">
        <v>350</v>
      </c>
      <c r="H65" s="1" t="s">
        <v>51</v>
      </c>
      <c r="I65" s="1" t="s">
        <v>256</v>
      </c>
      <c r="J65" s="1" t="s">
        <v>351</v>
      </c>
      <c r="K65" s="1" t="s">
        <v>31</v>
      </c>
      <c r="L65" s="30">
        <v>0</v>
      </c>
      <c r="M65" s="30">
        <v>0</v>
      </c>
      <c r="N65" s="30">
        <v>0</v>
      </c>
      <c r="O65" s="30">
        <v>0</v>
      </c>
      <c r="P65" s="30">
        <v>0</v>
      </c>
      <c r="Q65" s="38" t="s">
        <v>2582</v>
      </c>
    </row>
    <row r="66" spans="1:17" ht="395.25" x14ac:dyDescent="0.2">
      <c r="A66" s="1" t="s">
        <v>191</v>
      </c>
      <c r="B66" s="1" t="s">
        <v>331</v>
      </c>
      <c r="C66" s="1" t="s">
        <v>352</v>
      </c>
      <c r="D66" s="1" t="s">
        <v>333</v>
      </c>
      <c r="E66" s="1" t="s">
        <v>353</v>
      </c>
      <c r="F66" s="1" t="s">
        <v>354</v>
      </c>
      <c r="G66" s="1" t="s">
        <v>350</v>
      </c>
      <c r="H66" s="1" t="s">
        <v>51</v>
      </c>
      <c r="I66" s="1" t="s">
        <v>256</v>
      </c>
      <c r="J66" s="1" t="s">
        <v>351</v>
      </c>
      <c r="K66" s="1" t="s">
        <v>31</v>
      </c>
      <c r="L66" s="30">
        <v>0</v>
      </c>
      <c r="M66" s="30">
        <v>0</v>
      </c>
      <c r="N66" s="30">
        <v>0</v>
      </c>
      <c r="O66" s="30">
        <v>0</v>
      </c>
      <c r="P66" s="30">
        <v>0</v>
      </c>
      <c r="Q66" s="38" t="s">
        <v>2582</v>
      </c>
    </row>
    <row r="67" spans="1:17" ht="395.25" x14ac:dyDescent="0.2">
      <c r="A67" s="1" t="s">
        <v>191</v>
      </c>
      <c r="B67" s="1" t="s">
        <v>331</v>
      </c>
      <c r="C67" s="1" t="s">
        <v>355</v>
      </c>
      <c r="D67" s="1" t="s">
        <v>333</v>
      </c>
      <c r="E67" s="1" t="s">
        <v>356</v>
      </c>
      <c r="F67" s="1" t="s">
        <v>357</v>
      </c>
      <c r="G67" s="1">
        <v>296</v>
      </c>
      <c r="H67" s="1" t="s">
        <v>358</v>
      </c>
      <c r="I67" s="1" t="s">
        <v>359</v>
      </c>
      <c r="J67" s="1" t="s">
        <v>360</v>
      </c>
      <c r="K67" s="8" t="s">
        <v>31</v>
      </c>
      <c r="L67" s="1">
        <v>0</v>
      </c>
      <c r="M67" s="1">
        <v>0</v>
      </c>
      <c r="N67" s="1">
        <v>0</v>
      </c>
      <c r="O67" s="1">
        <v>0</v>
      </c>
      <c r="P67" s="1">
        <v>0</v>
      </c>
      <c r="Q67" s="37" t="s">
        <v>2595</v>
      </c>
    </row>
    <row r="68" spans="1:17" ht="395.25" x14ac:dyDescent="0.2">
      <c r="A68" s="1" t="s">
        <v>191</v>
      </c>
      <c r="B68" s="1" t="s">
        <v>331</v>
      </c>
      <c r="C68" s="1" t="s">
        <v>361</v>
      </c>
      <c r="D68" s="1" t="s">
        <v>333</v>
      </c>
      <c r="E68" s="1" t="s">
        <v>362</v>
      </c>
      <c r="F68" s="1" t="s">
        <v>363</v>
      </c>
      <c r="G68" s="1"/>
      <c r="H68" s="1" t="s">
        <v>358</v>
      </c>
      <c r="I68" s="1" t="s">
        <v>364</v>
      </c>
      <c r="J68" s="1" t="s">
        <v>365</v>
      </c>
      <c r="K68" s="8" t="s">
        <v>31</v>
      </c>
      <c r="L68" s="1">
        <v>0</v>
      </c>
      <c r="M68" s="1">
        <v>0</v>
      </c>
      <c r="N68" s="1">
        <v>0</v>
      </c>
      <c r="O68" s="1">
        <v>0</v>
      </c>
      <c r="P68" s="1">
        <v>0</v>
      </c>
      <c r="Q68" s="37" t="s">
        <v>2595</v>
      </c>
    </row>
    <row r="69" spans="1:17" ht="395.25" x14ac:dyDescent="0.2">
      <c r="A69" s="1" t="s">
        <v>191</v>
      </c>
      <c r="B69" s="1" t="s">
        <v>331</v>
      </c>
      <c r="C69" s="1" t="s">
        <v>366</v>
      </c>
      <c r="D69" s="1" t="s">
        <v>333</v>
      </c>
      <c r="E69" s="1" t="s">
        <v>367</v>
      </c>
      <c r="F69" s="1" t="s">
        <v>368</v>
      </c>
      <c r="G69" s="1"/>
      <c r="H69" s="1" t="s">
        <v>358</v>
      </c>
      <c r="I69" s="1" t="s">
        <v>364</v>
      </c>
      <c r="J69" s="1" t="s">
        <v>369</v>
      </c>
      <c r="K69" s="8" t="s">
        <v>31</v>
      </c>
      <c r="L69" s="1">
        <v>0</v>
      </c>
      <c r="M69" s="1">
        <v>0</v>
      </c>
      <c r="N69" s="1">
        <v>0</v>
      </c>
      <c r="O69" s="1">
        <v>0</v>
      </c>
      <c r="P69" s="1">
        <v>0</v>
      </c>
      <c r="Q69" s="37" t="s">
        <v>2595</v>
      </c>
    </row>
    <row r="70" spans="1:17" ht="395.25" x14ac:dyDescent="0.2">
      <c r="A70" s="1" t="s">
        <v>191</v>
      </c>
      <c r="B70" s="1" t="s">
        <v>331</v>
      </c>
      <c r="C70" s="1" t="s">
        <v>370</v>
      </c>
      <c r="D70" s="1" t="s">
        <v>333</v>
      </c>
      <c r="E70" s="1" t="s">
        <v>371</v>
      </c>
      <c r="F70" s="1" t="s">
        <v>372</v>
      </c>
      <c r="G70" s="1">
        <v>296</v>
      </c>
      <c r="H70" s="1" t="s">
        <v>358</v>
      </c>
      <c r="I70" s="1" t="s">
        <v>373</v>
      </c>
      <c r="J70" s="1" t="s">
        <v>374</v>
      </c>
      <c r="K70" s="8" t="s">
        <v>31</v>
      </c>
      <c r="L70" s="1">
        <v>0</v>
      </c>
      <c r="M70" s="1">
        <v>0</v>
      </c>
      <c r="N70" s="1">
        <v>0</v>
      </c>
      <c r="O70" s="1">
        <v>0</v>
      </c>
      <c r="P70" s="1">
        <v>0</v>
      </c>
      <c r="Q70" s="37" t="s">
        <v>2595</v>
      </c>
    </row>
    <row r="71" spans="1:17" ht="395.25" x14ac:dyDescent="0.2">
      <c r="A71" s="1" t="s">
        <v>191</v>
      </c>
      <c r="B71" s="1" t="s">
        <v>331</v>
      </c>
      <c r="C71" s="1" t="s">
        <v>375</v>
      </c>
      <c r="D71" s="1" t="s">
        <v>333</v>
      </c>
      <c r="E71" s="1" t="s">
        <v>376</v>
      </c>
      <c r="F71" s="1" t="s">
        <v>377</v>
      </c>
      <c r="G71" s="1">
        <v>296</v>
      </c>
      <c r="H71" s="1" t="s">
        <v>51</v>
      </c>
      <c r="I71" s="1" t="s">
        <v>378</v>
      </c>
      <c r="J71" s="1" t="s">
        <v>379</v>
      </c>
      <c r="K71" s="8" t="s">
        <v>31</v>
      </c>
      <c r="L71" s="30">
        <v>0</v>
      </c>
      <c r="M71" s="30">
        <v>0</v>
      </c>
      <c r="N71" s="30">
        <v>0</v>
      </c>
      <c r="O71" s="30">
        <v>0</v>
      </c>
      <c r="P71" s="30">
        <v>0</v>
      </c>
      <c r="Q71" s="38" t="s">
        <v>2580</v>
      </c>
    </row>
    <row r="72" spans="1:17" ht="395.25" x14ac:dyDescent="0.2">
      <c r="A72" s="1" t="s">
        <v>191</v>
      </c>
      <c r="B72" s="1" t="s">
        <v>331</v>
      </c>
      <c r="C72" s="1" t="s">
        <v>380</v>
      </c>
      <c r="D72" s="1" t="s">
        <v>333</v>
      </c>
      <c r="E72" s="1" t="s">
        <v>381</v>
      </c>
      <c r="F72" s="1" t="s">
        <v>382</v>
      </c>
      <c r="G72" s="1"/>
      <c r="H72" s="1" t="s">
        <v>358</v>
      </c>
      <c r="I72" s="1" t="s">
        <v>256</v>
      </c>
      <c r="J72" s="1" t="s">
        <v>365</v>
      </c>
      <c r="K72" s="8" t="s">
        <v>31</v>
      </c>
      <c r="L72" s="1">
        <v>0</v>
      </c>
      <c r="M72" s="1">
        <v>0</v>
      </c>
      <c r="N72" s="1">
        <v>0</v>
      </c>
      <c r="O72" s="1">
        <v>0</v>
      </c>
      <c r="P72" s="1">
        <v>0</v>
      </c>
      <c r="Q72" s="37" t="s">
        <v>2595</v>
      </c>
    </row>
    <row r="73" spans="1:17" ht="127.5" x14ac:dyDescent="0.2">
      <c r="A73" s="1" t="s">
        <v>191</v>
      </c>
      <c r="B73" s="1" t="s">
        <v>383</v>
      </c>
      <c r="C73" s="1" t="s">
        <v>384</v>
      </c>
      <c r="D73" s="1" t="s">
        <v>385</v>
      </c>
      <c r="E73" s="1" t="s">
        <v>348</v>
      </c>
      <c r="F73" s="1" t="s">
        <v>349</v>
      </c>
      <c r="G73" s="1" t="s">
        <v>350</v>
      </c>
      <c r="H73" s="1" t="s">
        <v>51</v>
      </c>
      <c r="I73" s="1" t="s">
        <v>256</v>
      </c>
      <c r="J73" s="1" t="s">
        <v>351</v>
      </c>
      <c r="K73" s="1" t="s">
        <v>31</v>
      </c>
      <c r="L73" s="30">
        <v>0</v>
      </c>
      <c r="M73" s="30">
        <v>0</v>
      </c>
      <c r="N73" s="30">
        <v>0</v>
      </c>
      <c r="O73" s="30">
        <v>0</v>
      </c>
      <c r="P73" s="30">
        <v>0</v>
      </c>
      <c r="Q73" s="38" t="s">
        <v>2582</v>
      </c>
    </row>
    <row r="74" spans="1:17" ht="127.5" x14ac:dyDescent="0.2">
      <c r="A74" s="1" t="s">
        <v>191</v>
      </c>
      <c r="B74" s="1" t="s">
        <v>383</v>
      </c>
      <c r="C74" s="1" t="s">
        <v>386</v>
      </c>
      <c r="D74" s="1" t="s">
        <v>385</v>
      </c>
      <c r="E74" s="1" t="s">
        <v>353</v>
      </c>
      <c r="F74" s="1" t="s">
        <v>354</v>
      </c>
      <c r="G74" s="1" t="s">
        <v>350</v>
      </c>
      <c r="H74" s="1" t="s">
        <v>51</v>
      </c>
      <c r="I74" s="1" t="s">
        <v>256</v>
      </c>
      <c r="J74" s="1" t="s">
        <v>351</v>
      </c>
      <c r="K74" s="1" t="s">
        <v>31</v>
      </c>
      <c r="L74" s="30">
        <v>0</v>
      </c>
      <c r="M74" s="30">
        <v>0</v>
      </c>
      <c r="N74" s="30">
        <v>0</v>
      </c>
      <c r="O74" s="30">
        <v>0</v>
      </c>
      <c r="P74" s="30">
        <v>0</v>
      </c>
      <c r="Q74" s="38" t="s">
        <v>2582</v>
      </c>
    </row>
    <row r="75" spans="1:17" ht="280.5" x14ac:dyDescent="0.2">
      <c r="A75" s="1" t="s">
        <v>387</v>
      </c>
      <c r="B75" s="1" t="s">
        <v>388</v>
      </c>
      <c r="C75" s="1" t="s">
        <v>389</v>
      </c>
      <c r="D75" s="1" t="s">
        <v>390</v>
      </c>
      <c r="E75" s="1" t="s">
        <v>391</v>
      </c>
      <c r="F75" s="1" t="s">
        <v>392</v>
      </c>
      <c r="G75" s="1" t="s">
        <v>393</v>
      </c>
      <c r="H75" s="1" t="s">
        <v>51</v>
      </c>
      <c r="I75" s="1" t="s">
        <v>394</v>
      </c>
      <c r="J75" s="1" t="s">
        <v>395</v>
      </c>
      <c r="K75" s="1" t="s">
        <v>31</v>
      </c>
      <c r="L75" s="30">
        <v>0</v>
      </c>
      <c r="M75" s="30">
        <v>0</v>
      </c>
      <c r="N75" s="30">
        <v>0</v>
      </c>
      <c r="O75" s="30">
        <v>0</v>
      </c>
      <c r="P75" s="30">
        <v>0</v>
      </c>
      <c r="Q75" s="38" t="s">
        <v>2580</v>
      </c>
    </row>
    <row r="76" spans="1:17" ht="280.5" x14ac:dyDescent="0.2">
      <c r="A76" s="1" t="s">
        <v>387</v>
      </c>
      <c r="B76" s="1" t="s">
        <v>388</v>
      </c>
      <c r="C76" s="1" t="s">
        <v>396</v>
      </c>
      <c r="D76" s="1" t="s">
        <v>390</v>
      </c>
      <c r="E76" s="1" t="s">
        <v>397</v>
      </c>
      <c r="F76" s="1" t="s">
        <v>398</v>
      </c>
      <c r="G76" s="1" t="s">
        <v>399</v>
      </c>
      <c r="H76" s="1" t="s">
        <v>231</v>
      </c>
      <c r="I76" s="1" t="s">
        <v>400</v>
      </c>
      <c r="J76" s="1" t="s">
        <v>401</v>
      </c>
      <c r="K76" s="1" t="s">
        <v>31</v>
      </c>
      <c r="L76" s="30">
        <v>0</v>
      </c>
      <c r="M76" s="30">
        <v>0</v>
      </c>
      <c r="N76" s="30">
        <v>0</v>
      </c>
      <c r="O76" s="30">
        <v>0</v>
      </c>
      <c r="P76" s="30">
        <v>0</v>
      </c>
      <c r="Q76" s="37" t="s">
        <v>2595</v>
      </c>
    </row>
    <row r="77" spans="1:17" ht="369.75" x14ac:dyDescent="0.2">
      <c r="A77" s="1" t="s">
        <v>387</v>
      </c>
      <c r="B77" s="1" t="s">
        <v>402</v>
      </c>
      <c r="C77" s="1" t="s">
        <v>403</v>
      </c>
      <c r="D77" s="1" t="s">
        <v>404</v>
      </c>
      <c r="E77" s="1" t="s">
        <v>405</v>
      </c>
      <c r="F77" s="1" t="s">
        <v>406</v>
      </c>
      <c r="G77" s="1">
        <v>155</v>
      </c>
      <c r="H77" s="1" t="s">
        <v>17</v>
      </c>
      <c r="I77" s="1" t="s">
        <v>407</v>
      </c>
      <c r="J77" s="1" t="s">
        <v>408</v>
      </c>
      <c r="K77" s="1" t="s">
        <v>20</v>
      </c>
      <c r="L77" s="30">
        <v>0</v>
      </c>
      <c r="M77" s="30">
        <v>0</v>
      </c>
      <c r="N77" s="30">
        <v>0</v>
      </c>
      <c r="O77" s="30">
        <v>0</v>
      </c>
      <c r="P77" s="30">
        <v>0</v>
      </c>
      <c r="Q77" s="37" t="s">
        <v>2595</v>
      </c>
    </row>
    <row r="78" spans="1:17" ht="369.75" x14ac:dyDescent="0.2">
      <c r="A78" s="1" t="s">
        <v>387</v>
      </c>
      <c r="B78" s="1" t="s">
        <v>402</v>
      </c>
      <c r="C78" s="1" t="s">
        <v>409</v>
      </c>
      <c r="D78" s="1" t="s">
        <v>404</v>
      </c>
      <c r="E78" s="1" t="s">
        <v>410</v>
      </c>
      <c r="F78" s="1" t="s">
        <v>411</v>
      </c>
      <c r="G78" s="1">
        <v>155</v>
      </c>
      <c r="H78" s="1" t="s">
        <v>412</v>
      </c>
      <c r="I78" s="1" t="s">
        <v>413</v>
      </c>
      <c r="J78" s="1" t="s">
        <v>77</v>
      </c>
      <c r="K78" s="1" t="s">
        <v>20</v>
      </c>
      <c r="L78" s="30">
        <v>0</v>
      </c>
      <c r="M78" s="30">
        <v>0</v>
      </c>
      <c r="N78" s="30">
        <v>0</v>
      </c>
      <c r="O78" s="30">
        <v>0</v>
      </c>
      <c r="P78" s="30">
        <v>0</v>
      </c>
      <c r="Q78" s="37" t="s">
        <v>2595</v>
      </c>
    </row>
    <row r="79" spans="1:17" ht="369.75" x14ac:dyDescent="0.2">
      <c r="A79" s="1" t="s">
        <v>387</v>
      </c>
      <c r="B79" s="1" t="s">
        <v>402</v>
      </c>
      <c r="C79" s="1" t="s">
        <v>414</v>
      </c>
      <c r="D79" s="1" t="s">
        <v>404</v>
      </c>
      <c r="E79" s="1" t="s">
        <v>415</v>
      </c>
      <c r="F79" s="1" t="s">
        <v>416</v>
      </c>
      <c r="G79" s="1"/>
      <c r="H79" s="1" t="s">
        <v>76</v>
      </c>
      <c r="I79" s="1" t="s">
        <v>417</v>
      </c>
      <c r="J79" s="1" t="s">
        <v>418</v>
      </c>
      <c r="K79" s="1" t="s">
        <v>31</v>
      </c>
      <c r="L79" s="30">
        <v>0</v>
      </c>
      <c r="M79" s="30">
        <v>0</v>
      </c>
      <c r="N79" s="30">
        <v>0</v>
      </c>
      <c r="O79" s="30">
        <v>0</v>
      </c>
      <c r="P79" s="30">
        <v>0</v>
      </c>
      <c r="Q79" s="37" t="s">
        <v>2595</v>
      </c>
    </row>
    <row r="80" spans="1:17" ht="369.75" x14ac:dyDescent="0.2">
      <c r="A80" s="1" t="s">
        <v>387</v>
      </c>
      <c r="B80" s="1" t="s">
        <v>402</v>
      </c>
      <c r="C80" s="1" t="s">
        <v>419</v>
      </c>
      <c r="D80" s="1" t="s">
        <v>420</v>
      </c>
      <c r="E80" s="1" t="s">
        <v>421</v>
      </c>
      <c r="F80" s="1" t="s">
        <v>422</v>
      </c>
      <c r="G80" s="1">
        <v>155</v>
      </c>
      <c r="H80" s="1" t="s">
        <v>76</v>
      </c>
      <c r="I80" s="1"/>
      <c r="J80" s="1" t="s">
        <v>379</v>
      </c>
      <c r="K80" s="1" t="s">
        <v>31</v>
      </c>
      <c r="L80" s="30">
        <v>0</v>
      </c>
      <c r="M80" s="30">
        <v>0</v>
      </c>
      <c r="N80" s="30">
        <v>0</v>
      </c>
      <c r="O80" s="30">
        <v>0</v>
      </c>
      <c r="P80" s="30">
        <v>0</v>
      </c>
      <c r="Q80" s="37" t="s">
        <v>2595</v>
      </c>
    </row>
    <row r="81" spans="1:17" ht="369.75" x14ac:dyDescent="0.2">
      <c r="A81" s="1" t="s">
        <v>387</v>
      </c>
      <c r="B81" s="1" t="s">
        <v>402</v>
      </c>
      <c r="C81" s="1" t="s">
        <v>423</v>
      </c>
      <c r="D81" s="1" t="s">
        <v>404</v>
      </c>
      <c r="E81" s="1" t="s">
        <v>424</v>
      </c>
      <c r="F81" s="1" t="s">
        <v>425</v>
      </c>
      <c r="G81" s="1">
        <v>384</v>
      </c>
      <c r="H81" s="1" t="s">
        <v>104</v>
      </c>
      <c r="I81" s="1"/>
      <c r="J81" s="1" t="s">
        <v>67</v>
      </c>
      <c r="K81" s="8" t="s">
        <v>20</v>
      </c>
      <c r="L81" s="30">
        <v>0</v>
      </c>
      <c r="M81" s="30">
        <v>0</v>
      </c>
      <c r="N81" s="30">
        <v>0</v>
      </c>
      <c r="O81" s="30">
        <v>0</v>
      </c>
      <c r="P81" s="30">
        <v>0</v>
      </c>
      <c r="Q81" s="37" t="s">
        <v>2580</v>
      </c>
    </row>
    <row r="82" spans="1:17" ht="165.75" x14ac:dyDescent="0.2">
      <c r="A82" s="1" t="s">
        <v>387</v>
      </c>
      <c r="B82" s="1" t="s">
        <v>426</v>
      </c>
      <c r="C82" s="1" t="s">
        <v>427</v>
      </c>
      <c r="D82" s="1" t="s">
        <v>428</v>
      </c>
      <c r="E82" s="1" t="s">
        <v>429</v>
      </c>
      <c r="F82" s="1" t="s">
        <v>430</v>
      </c>
      <c r="G82" s="1"/>
      <c r="H82" s="1" t="s">
        <v>76</v>
      </c>
      <c r="I82" s="1" t="s">
        <v>431</v>
      </c>
      <c r="J82" s="1" t="s">
        <v>432</v>
      </c>
      <c r="K82" s="1" t="s">
        <v>31</v>
      </c>
      <c r="L82" s="30">
        <v>0</v>
      </c>
      <c r="M82" s="30">
        <v>0</v>
      </c>
      <c r="N82" s="30">
        <v>0</v>
      </c>
      <c r="O82" s="30">
        <v>0</v>
      </c>
      <c r="P82" s="30">
        <v>0</v>
      </c>
      <c r="Q82" s="37" t="s">
        <v>2595</v>
      </c>
    </row>
    <row r="83" spans="1:17" ht="165.75" x14ac:dyDescent="0.2">
      <c r="A83" s="1" t="s">
        <v>387</v>
      </c>
      <c r="B83" s="1" t="s">
        <v>426</v>
      </c>
      <c r="C83" s="1" t="s">
        <v>433</v>
      </c>
      <c r="D83" s="1" t="s">
        <v>428</v>
      </c>
      <c r="E83" s="1" t="s">
        <v>434</v>
      </c>
      <c r="F83" s="1" t="s">
        <v>435</v>
      </c>
      <c r="G83" s="1">
        <v>415</v>
      </c>
      <c r="H83" s="1" t="s">
        <v>231</v>
      </c>
      <c r="I83" s="1" t="s">
        <v>436</v>
      </c>
      <c r="J83" s="1" t="s">
        <v>19</v>
      </c>
      <c r="K83" s="1" t="s">
        <v>31</v>
      </c>
      <c r="L83" s="30">
        <v>0</v>
      </c>
      <c r="M83" s="30">
        <v>0</v>
      </c>
      <c r="N83" s="30">
        <v>0</v>
      </c>
      <c r="O83" s="30">
        <v>0</v>
      </c>
      <c r="P83" s="30">
        <v>0</v>
      </c>
      <c r="Q83" s="37" t="s">
        <v>2595</v>
      </c>
    </row>
    <row r="84" spans="1:17" ht="140.25" x14ac:dyDescent="0.2">
      <c r="A84" s="1" t="s">
        <v>387</v>
      </c>
      <c r="B84" s="1" t="s">
        <v>437</v>
      </c>
      <c r="C84" s="1" t="s">
        <v>438</v>
      </c>
      <c r="D84" s="1" t="s">
        <v>439</v>
      </c>
      <c r="E84" s="1" t="s">
        <v>440</v>
      </c>
      <c r="F84" s="1" t="s">
        <v>441</v>
      </c>
      <c r="G84" s="1"/>
      <c r="H84" s="1" t="s">
        <v>442</v>
      </c>
      <c r="I84" s="1" t="s">
        <v>443</v>
      </c>
      <c r="J84" s="1" t="s">
        <v>444</v>
      </c>
      <c r="K84" s="1" t="s">
        <v>31</v>
      </c>
      <c r="L84" s="30">
        <v>0</v>
      </c>
      <c r="M84" s="30">
        <v>0</v>
      </c>
      <c r="N84" s="30">
        <v>0</v>
      </c>
      <c r="O84" s="30">
        <v>0</v>
      </c>
      <c r="P84" s="30">
        <v>0</v>
      </c>
      <c r="Q84" s="38" t="s">
        <v>2585</v>
      </c>
    </row>
    <row r="85" spans="1:17" ht="280.5" x14ac:dyDescent="0.2">
      <c r="A85" s="1" t="s">
        <v>387</v>
      </c>
      <c r="B85" s="1" t="s">
        <v>445</v>
      </c>
      <c r="C85" s="1" t="s">
        <v>446</v>
      </c>
      <c r="D85" s="1" t="s">
        <v>447</v>
      </c>
      <c r="E85" s="1" t="s">
        <v>448</v>
      </c>
      <c r="F85" s="1" t="s">
        <v>449</v>
      </c>
      <c r="G85" s="1"/>
      <c r="H85" s="1" t="s">
        <v>450</v>
      </c>
      <c r="I85" s="1"/>
      <c r="J85" s="12" t="s">
        <v>451</v>
      </c>
      <c r="K85" s="8" t="s">
        <v>31</v>
      </c>
      <c r="L85" s="30">
        <v>0</v>
      </c>
      <c r="M85" s="30">
        <v>0</v>
      </c>
      <c r="N85" s="30">
        <v>1300506</v>
      </c>
      <c r="O85" s="30">
        <v>1165334</v>
      </c>
      <c r="P85" s="30">
        <v>1165334</v>
      </c>
      <c r="Q85" s="38" t="s">
        <v>2771</v>
      </c>
    </row>
    <row r="86" spans="1:17" ht="293.25" x14ac:dyDescent="0.2">
      <c r="A86" s="1" t="s">
        <v>387</v>
      </c>
      <c r="B86" s="1" t="s">
        <v>452</v>
      </c>
      <c r="C86" s="1" t="s">
        <v>453</v>
      </c>
      <c r="D86" s="1" t="s">
        <v>454</v>
      </c>
      <c r="E86" s="1" t="s">
        <v>455</v>
      </c>
      <c r="F86" s="1" t="s">
        <v>456</v>
      </c>
      <c r="G86" s="1" t="s">
        <v>457</v>
      </c>
      <c r="H86" s="1" t="s">
        <v>208</v>
      </c>
      <c r="I86" s="1"/>
      <c r="J86" s="1" t="s">
        <v>458</v>
      </c>
      <c r="K86" s="1" t="s">
        <v>31</v>
      </c>
      <c r="L86" s="1">
        <v>0</v>
      </c>
      <c r="M86" s="1">
        <v>0</v>
      </c>
      <c r="N86" s="1">
        <v>0</v>
      </c>
      <c r="O86" s="1">
        <v>0</v>
      </c>
      <c r="P86" s="1">
        <v>0</v>
      </c>
      <c r="Q86" s="38" t="s">
        <v>2772</v>
      </c>
    </row>
    <row r="87" spans="1:17" ht="293.25" x14ac:dyDescent="0.2">
      <c r="A87" s="1" t="s">
        <v>387</v>
      </c>
      <c r="B87" s="1" t="s">
        <v>452</v>
      </c>
      <c r="C87" s="1" t="s">
        <v>459</v>
      </c>
      <c r="D87" s="1" t="s">
        <v>454</v>
      </c>
      <c r="E87" s="1" t="s">
        <v>460</v>
      </c>
      <c r="F87" s="1" t="s">
        <v>461</v>
      </c>
      <c r="G87" s="1" t="s">
        <v>462</v>
      </c>
      <c r="H87" s="1" t="s">
        <v>208</v>
      </c>
      <c r="I87" s="1"/>
      <c r="J87" s="1" t="s">
        <v>463</v>
      </c>
      <c r="K87" s="1" t="s">
        <v>31</v>
      </c>
      <c r="L87" s="1">
        <v>0</v>
      </c>
      <c r="M87" s="1">
        <v>0</v>
      </c>
      <c r="N87" s="1">
        <v>1480217</v>
      </c>
      <c r="O87" s="1">
        <v>1039508</v>
      </c>
      <c r="P87" s="1">
        <f>1169458-263234</f>
        <v>906224</v>
      </c>
      <c r="Q87" s="38" t="s">
        <v>2773</v>
      </c>
    </row>
    <row r="88" spans="1:17" ht="165.75" x14ac:dyDescent="0.2">
      <c r="A88" s="1" t="s">
        <v>387</v>
      </c>
      <c r="B88" s="1" t="s">
        <v>452</v>
      </c>
      <c r="C88" s="1" t="s">
        <v>464</v>
      </c>
      <c r="D88" s="1" t="s">
        <v>454</v>
      </c>
      <c r="E88" s="1" t="s">
        <v>465</v>
      </c>
      <c r="F88" s="1" t="s">
        <v>466</v>
      </c>
      <c r="G88" s="1">
        <v>415</v>
      </c>
      <c r="H88" s="1" t="s">
        <v>208</v>
      </c>
      <c r="I88" s="1"/>
      <c r="J88" s="1" t="s">
        <v>467</v>
      </c>
      <c r="K88" s="1" t="s">
        <v>31</v>
      </c>
      <c r="L88" s="30">
        <v>0</v>
      </c>
      <c r="M88" s="30">
        <v>0</v>
      </c>
      <c r="N88" s="30">
        <v>0</v>
      </c>
      <c r="O88" s="30">
        <v>0</v>
      </c>
      <c r="P88" s="30">
        <v>0</v>
      </c>
      <c r="Q88" s="38" t="s">
        <v>2774</v>
      </c>
    </row>
    <row r="89" spans="1:17" ht="216.75" x14ac:dyDescent="0.2">
      <c r="A89" s="1" t="s">
        <v>387</v>
      </c>
      <c r="B89" s="1" t="s">
        <v>452</v>
      </c>
      <c r="C89" s="1" t="s">
        <v>468</v>
      </c>
      <c r="D89" s="1" t="s">
        <v>454</v>
      </c>
      <c r="E89" s="1" t="s">
        <v>469</v>
      </c>
      <c r="F89" s="1" t="s">
        <v>470</v>
      </c>
      <c r="G89" s="1" t="s">
        <v>471</v>
      </c>
      <c r="H89" s="1" t="s">
        <v>231</v>
      </c>
      <c r="I89" s="1" t="s">
        <v>256</v>
      </c>
      <c r="J89" s="1" t="s">
        <v>472</v>
      </c>
      <c r="K89" s="1" t="s">
        <v>20</v>
      </c>
      <c r="L89" s="30">
        <v>0</v>
      </c>
      <c r="M89" s="30">
        <v>0</v>
      </c>
      <c r="N89" s="30">
        <v>0</v>
      </c>
      <c r="O89" s="30">
        <v>0</v>
      </c>
      <c r="P89" s="30">
        <v>0</v>
      </c>
      <c r="Q89" s="37" t="s">
        <v>2595</v>
      </c>
    </row>
    <row r="90" spans="1:17" ht="165.75" x14ac:dyDescent="0.2">
      <c r="A90" s="1" t="s">
        <v>387</v>
      </c>
      <c r="B90" s="1" t="s">
        <v>452</v>
      </c>
      <c r="C90" s="1" t="s">
        <v>473</v>
      </c>
      <c r="D90" s="1" t="s">
        <v>454</v>
      </c>
      <c r="E90" s="1" t="s">
        <v>474</v>
      </c>
      <c r="F90" s="1" t="s">
        <v>475</v>
      </c>
      <c r="G90" s="1">
        <v>418</v>
      </c>
      <c r="H90" s="1" t="s">
        <v>231</v>
      </c>
      <c r="I90" s="1" t="s">
        <v>476</v>
      </c>
      <c r="J90" s="1" t="s">
        <v>293</v>
      </c>
      <c r="K90" s="1" t="s">
        <v>20</v>
      </c>
      <c r="L90" s="30">
        <v>0</v>
      </c>
      <c r="M90" s="30">
        <v>0</v>
      </c>
      <c r="N90" s="30">
        <v>0</v>
      </c>
      <c r="O90" s="30">
        <v>0</v>
      </c>
      <c r="P90" s="30">
        <v>0</v>
      </c>
      <c r="Q90" s="37" t="s">
        <v>2595</v>
      </c>
    </row>
    <row r="91" spans="1:17" ht="165.75" x14ac:dyDescent="0.2">
      <c r="A91" s="1" t="s">
        <v>387</v>
      </c>
      <c r="B91" s="1" t="s">
        <v>452</v>
      </c>
      <c r="C91" s="1" t="s">
        <v>477</v>
      </c>
      <c r="D91" s="1" t="s">
        <v>454</v>
      </c>
      <c r="E91" s="1" t="s">
        <v>478</v>
      </c>
      <c r="F91" s="1" t="s">
        <v>479</v>
      </c>
      <c r="G91" s="1" t="s">
        <v>471</v>
      </c>
      <c r="H91" s="1" t="s">
        <v>231</v>
      </c>
      <c r="I91" s="1" t="s">
        <v>480</v>
      </c>
      <c r="J91" s="1" t="s">
        <v>77</v>
      </c>
      <c r="K91" s="1" t="s">
        <v>31</v>
      </c>
      <c r="L91" s="30">
        <v>0</v>
      </c>
      <c r="M91" s="30">
        <v>0</v>
      </c>
      <c r="N91" s="30">
        <v>0</v>
      </c>
      <c r="O91" s="30">
        <v>0</v>
      </c>
      <c r="P91" s="30">
        <v>0</v>
      </c>
      <c r="Q91" s="37" t="s">
        <v>2595</v>
      </c>
    </row>
    <row r="92" spans="1:17" ht="165.75" x14ac:dyDescent="0.2">
      <c r="A92" s="1" t="s">
        <v>387</v>
      </c>
      <c r="B92" s="1" t="s">
        <v>452</v>
      </c>
      <c r="C92" s="1" t="s">
        <v>481</v>
      </c>
      <c r="D92" s="1" t="s">
        <v>454</v>
      </c>
      <c r="E92" s="1" t="s">
        <v>482</v>
      </c>
      <c r="F92" s="1" t="s">
        <v>483</v>
      </c>
      <c r="G92" s="1" t="s">
        <v>471</v>
      </c>
      <c r="H92" s="1" t="s">
        <v>231</v>
      </c>
      <c r="I92" s="1" t="s">
        <v>484</v>
      </c>
      <c r="J92" s="1" t="s">
        <v>198</v>
      </c>
      <c r="K92" s="1" t="s">
        <v>31</v>
      </c>
      <c r="L92" s="30">
        <v>0</v>
      </c>
      <c r="M92" s="30">
        <v>0</v>
      </c>
      <c r="N92" s="30">
        <v>0</v>
      </c>
      <c r="O92" s="30">
        <v>0</v>
      </c>
      <c r="P92" s="30">
        <v>0</v>
      </c>
      <c r="Q92" s="37" t="s">
        <v>2595</v>
      </c>
    </row>
    <row r="93" spans="1:17" ht="165.75" x14ac:dyDescent="0.2">
      <c r="A93" s="1" t="s">
        <v>387</v>
      </c>
      <c r="B93" s="1" t="s">
        <v>452</v>
      </c>
      <c r="C93" s="1" t="s">
        <v>485</v>
      </c>
      <c r="D93" s="1" t="s">
        <v>454</v>
      </c>
      <c r="E93" s="1" t="s">
        <v>486</v>
      </c>
      <c r="F93" s="1" t="s">
        <v>487</v>
      </c>
      <c r="G93" s="1" t="s">
        <v>488</v>
      </c>
      <c r="H93" s="1" t="s">
        <v>196</v>
      </c>
      <c r="I93" s="1" t="s">
        <v>489</v>
      </c>
      <c r="J93" s="1" t="s">
        <v>490</v>
      </c>
      <c r="K93" s="1" t="s">
        <v>20</v>
      </c>
      <c r="L93" s="30">
        <v>0</v>
      </c>
      <c r="M93" s="30">
        <v>0</v>
      </c>
      <c r="N93" s="30">
        <v>0</v>
      </c>
      <c r="O93" s="30">
        <v>0</v>
      </c>
      <c r="P93" s="30">
        <v>0</v>
      </c>
      <c r="Q93" s="38" t="s">
        <v>2595</v>
      </c>
    </row>
    <row r="94" spans="1:17" ht="165.75" x14ac:dyDescent="0.2">
      <c r="A94" s="1" t="s">
        <v>387</v>
      </c>
      <c r="B94" s="1" t="s">
        <v>452</v>
      </c>
      <c r="C94" s="1" t="s">
        <v>491</v>
      </c>
      <c r="D94" s="1" t="s">
        <v>454</v>
      </c>
      <c r="E94" s="1" t="s">
        <v>492</v>
      </c>
      <c r="F94" s="1" t="s">
        <v>493</v>
      </c>
      <c r="G94" s="1" t="s">
        <v>488</v>
      </c>
      <c r="H94" s="1" t="s">
        <v>196</v>
      </c>
      <c r="I94" s="1"/>
      <c r="J94" s="1" t="s">
        <v>19</v>
      </c>
      <c r="K94" s="1" t="s">
        <v>20</v>
      </c>
      <c r="L94" s="30">
        <v>0</v>
      </c>
      <c r="M94" s="30">
        <v>0</v>
      </c>
      <c r="N94" s="30">
        <v>0</v>
      </c>
      <c r="O94" s="30">
        <v>0</v>
      </c>
      <c r="P94" s="30">
        <v>0</v>
      </c>
      <c r="Q94" s="38" t="s">
        <v>2806</v>
      </c>
    </row>
    <row r="95" spans="1:17" ht="165.75" x14ac:dyDescent="0.2">
      <c r="A95" s="1" t="s">
        <v>387</v>
      </c>
      <c r="B95" s="1" t="s">
        <v>452</v>
      </c>
      <c r="C95" s="1" t="s">
        <v>494</v>
      </c>
      <c r="D95" s="1" t="s">
        <v>454</v>
      </c>
      <c r="E95" s="1" t="s">
        <v>495</v>
      </c>
      <c r="F95" s="1" t="s">
        <v>496</v>
      </c>
      <c r="G95" s="1" t="s">
        <v>488</v>
      </c>
      <c r="H95" s="1" t="s">
        <v>196</v>
      </c>
      <c r="I95" s="1" t="s">
        <v>497</v>
      </c>
      <c r="J95" s="1" t="s">
        <v>77</v>
      </c>
      <c r="K95" s="1" t="s">
        <v>20</v>
      </c>
      <c r="L95" s="30">
        <v>0</v>
      </c>
      <c r="M95" s="30">
        <v>0</v>
      </c>
      <c r="N95" s="30">
        <v>0</v>
      </c>
      <c r="O95" s="30">
        <v>0</v>
      </c>
      <c r="P95" s="30">
        <v>0</v>
      </c>
      <c r="Q95" s="38" t="s">
        <v>2807</v>
      </c>
    </row>
    <row r="96" spans="1:17" ht="165.75" x14ac:dyDescent="0.2">
      <c r="A96" s="1" t="s">
        <v>387</v>
      </c>
      <c r="B96" s="1" t="s">
        <v>452</v>
      </c>
      <c r="C96" s="1" t="s">
        <v>498</v>
      </c>
      <c r="D96" s="1" t="s">
        <v>454</v>
      </c>
      <c r="E96" s="1" t="s">
        <v>499</v>
      </c>
      <c r="F96" s="1" t="s">
        <v>500</v>
      </c>
      <c r="G96" s="1" t="s">
        <v>488</v>
      </c>
      <c r="H96" s="1" t="s">
        <v>196</v>
      </c>
      <c r="I96" s="1"/>
      <c r="J96" s="1" t="s">
        <v>19</v>
      </c>
      <c r="K96" s="1" t="s">
        <v>20</v>
      </c>
      <c r="L96" s="30">
        <v>0</v>
      </c>
      <c r="M96" s="30">
        <v>0</v>
      </c>
      <c r="N96" s="30">
        <v>0</v>
      </c>
      <c r="O96" s="30">
        <v>21000</v>
      </c>
      <c r="P96" s="30">
        <v>21000</v>
      </c>
      <c r="Q96" s="38" t="s">
        <v>2802</v>
      </c>
    </row>
    <row r="97" spans="1:17" ht="165.75" x14ac:dyDescent="0.2">
      <c r="A97" s="1" t="s">
        <v>387</v>
      </c>
      <c r="B97" s="1" t="s">
        <v>452</v>
      </c>
      <c r="C97" s="1" t="s">
        <v>501</v>
      </c>
      <c r="D97" s="1" t="s">
        <v>454</v>
      </c>
      <c r="E97" s="1" t="s">
        <v>502</v>
      </c>
      <c r="F97" s="1" t="s">
        <v>503</v>
      </c>
      <c r="G97" s="1">
        <v>384</v>
      </c>
      <c r="H97" s="1" t="s">
        <v>104</v>
      </c>
      <c r="I97" s="1"/>
      <c r="J97" s="1" t="s">
        <v>504</v>
      </c>
      <c r="K97" s="1" t="s">
        <v>31</v>
      </c>
      <c r="L97" s="30">
        <v>0</v>
      </c>
      <c r="M97" s="30">
        <v>54543</v>
      </c>
      <c r="N97" s="30">
        <v>54543</v>
      </c>
      <c r="O97" s="30">
        <v>0</v>
      </c>
      <c r="P97" s="30">
        <v>0</v>
      </c>
      <c r="Q97" s="37" t="s">
        <v>2581</v>
      </c>
    </row>
    <row r="98" spans="1:17" ht="165.75" x14ac:dyDescent="0.2">
      <c r="A98" s="1" t="s">
        <v>387</v>
      </c>
      <c r="B98" s="1" t="s">
        <v>452</v>
      </c>
      <c r="C98" s="1" t="s">
        <v>505</v>
      </c>
      <c r="D98" s="1" t="s">
        <v>454</v>
      </c>
      <c r="E98" s="1" t="s">
        <v>506</v>
      </c>
      <c r="F98" s="1" t="s">
        <v>507</v>
      </c>
      <c r="G98" s="1"/>
      <c r="H98" s="1" t="s">
        <v>358</v>
      </c>
      <c r="I98" s="1"/>
      <c r="J98" s="1" t="s">
        <v>508</v>
      </c>
      <c r="K98" s="8" t="s">
        <v>31</v>
      </c>
      <c r="L98" s="36">
        <v>267158.93</v>
      </c>
      <c r="M98" s="36">
        <v>51554</v>
      </c>
      <c r="N98" s="36">
        <v>486378.48</v>
      </c>
      <c r="O98" s="1">
        <v>0</v>
      </c>
      <c r="P98" s="1">
        <v>0</v>
      </c>
      <c r="Q98" s="38" t="s">
        <v>2623</v>
      </c>
    </row>
    <row r="99" spans="1:17" ht="165.75" x14ac:dyDescent="0.2">
      <c r="A99" s="1" t="s">
        <v>387</v>
      </c>
      <c r="B99" s="1" t="s">
        <v>452</v>
      </c>
      <c r="C99" s="1" t="s">
        <v>509</v>
      </c>
      <c r="D99" s="1" t="s">
        <v>454</v>
      </c>
      <c r="E99" s="1" t="s">
        <v>510</v>
      </c>
      <c r="F99" s="1" t="s">
        <v>511</v>
      </c>
      <c r="G99" s="1" t="s">
        <v>512</v>
      </c>
      <c r="H99" s="1" t="s">
        <v>35</v>
      </c>
      <c r="I99" s="1" t="s">
        <v>480</v>
      </c>
      <c r="J99" s="1" t="s">
        <v>513</v>
      </c>
      <c r="K99" s="8" t="s">
        <v>31</v>
      </c>
      <c r="L99" s="1">
        <v>0</v>
      </c>
      <c r="M99" s="1">
        <v>0</v>
      </c>
      <c r="N99" s="1">
        <v>0</v>
      </c>
      <c r="O99" s="1">
        <v>0</v>
      </c>
      <c r="P99" s="1">
        <v>0</v>
      </c>
      <c r="Q99" s="37" t="s">
        <v>2580</v>
      </c>
    </row>
    <row r="100" spans="1:17" ht="140.25" x14ac:dyDescent="0.2">
      <c r="A100" s="1" t="s">
        <v>387</v>
      </c>
      <c r="B100" s="1" t="s">
        <v>514</v>
      </c>
      <c r="C100" s="1" t="s">
        <v>515</v>
      </c>
      <c r="D100" s="1" t="s">
        <v>516</v>
      </c>
      <c r="E100" s="1" t="s">
        <v>517</v>
      </c>
      <c r="F100" s="1" t="s">
        <v>518</v>
      </c>
      <c r="G100" s="1" t="s">
        <v>519</v>
      </c>
      <c r="H100" s="1" t="s">
        <v>520</v>
      </c>
      <c r="I100" s="1" t="s">
        <v>521</v>
      </c>
      <c r="J100" s="1" t="s">
        <v>77</v>
      </c>
      <c r="K100" s="1" t="s">
        <v>31</v>
      </c>
      <c r="L100" s="30">
        <v>0</v>
      </c>
      <c r="M100" s="30">
        <v>0</v>
      </c>
      <c r="N100" s="30">
        <v>85372</v>
      </c>
      <c r="O100" s="30">
        <v>0</v>
      </c>
      <c r="P100" s="30">
        <v>0</v>
      </c>
      <c r="Q100" s="38" t="s">
        <v>2620</v>
      </c>
    </row>
    <row r="101" spans="1:17" ht="76.5" x14ac:dyDescent="0.2">
      <c r="A101" s="1" t="s">
        <v>387</v>
      </c>
      <c r="B101" s="1" t="s">
        <v>514</v>
      </c>
      <c r="C101" s="1" t="s">
        <v>522</v>
      </c>
      <c r="D101" s="1" t="s">
        <v>516</v>
      </c>
      <c r="E101" s="1" t="s">
        <v>523</v>
      </c>
      <c r="F101" s="1" t="s">
        <v>524</v>
      </c>
      <c r="G101" s="1" t="s">
        <v>525</v>
      </c>
      <c r="H101" s="1" t="s">
        <v>196</v>
      </c>
      <c r="I101" s="1" t="s">
        <v>526</v>
      </c>
      <c r="J101" s="1" t="s">
        <v>19</v>
      </c>
      <c r="K101" s="1" t="s">
        <v>20</v>
      </c>
      <c r="L101" s="30">
        <v>0</v>
      </c>
      <c r="M101" s="30">
        <v>0</v>
      </c>
      <c r="N101" s="30">
        <v>0</v>
      </c>
      <c r="O101" s="30">
        <v>0</v>
      </c>
      <c r="P101" s="30">
        <v>0</v>
      </c>
      <c r="Q101" s="38" t="s">
        <v>2804</v>
      </c>
    </row>
    <row r="102" spans="1:17" ht="102" x14ac:dyDescent="0.2">
      <c r="A102" s="1" t="s">
        <v>387</v>
      </c>
      <c r="B102" s="1" t="s">
        <v>514</v>
      </c>
      <c r="C102" s="1" t="s">
        <v>527</v>
      </c>
      <c r="D102" s="1" t="s">
        <v>516</v>
      </c>
      <c r="E102" s="1" t="str">
        <f>[1]Sheet1!$F$10</f>
        <v>Veicināt digitālo risinājumu pilnveidošanu vietnē www.mazaksslogs.gov.lv, lai sniegtu iespēju iedzīvotājiem iesniegt priekšlikumus par jomām, kurās nepieciešams mazināt birokrātiju.</v>
      </c>
      <c r="F102" s="1" t="s">
        <v>528</v>
      </c>
      <c r="G102" s="1" t="s">
        <v>529</v>
      </c>
      <c r="H102" s="1" t="s">
        <v>196</v>
      </c>
      <c r="I102" s="1"/>
      <c r="J102" s="1" t="s">
        <v>77</v>
      </c>
      <c r="K102" s="1" t="s">
        <v>20</v>
      </c>
      <c r="L102" s="30">
        <v>0</v>
      </c>
      <c r="M102" s="30">
        <v>0</v>
      </c>
      <c r="N102" s="30">
        <v>0</v>
      </c>
      <c r="O102" s="30">
        <v>355000</v>
      </c>
      <c r="P102" s="30">
        <v>355000</v>
      </c>
      <c r="Q102" s="38" t="s">
        <v>2803</v>
      </c>
    </row>
    <row r="103" spans="1:17" ht="63.75" x14ac:dyDescent="0.2">
      <c r="A103" s="1" t="s">
        <v>387</v>
      </c>
      <c r="B103" s="1" t="s">
        <v>514</v>
      </c>
      <c r="C103" s="1" t="s">
        <v>530</v>
      </c>
      <c r="D103" s="1" t="s">
        <v>516</v>
      </c>
      <c r="E103" s="1" t="s">
        <v>531</v>
      </c>
      <c r="F103" s="1" t="s">
        <v>532</v>
      </c>
      <c r="G103" s="1" t="s">
        <v>512</v>
      </c>
      <c r="H103" s="1" t="s">
        <v>196</v>
      </c>
      <c r="I103" s="1"/>
      <c r="J103" s="1" t="s">
        <v>198</v>
      </c>
      <c r="K103" s="1" t="s">
        <v>31</v>
      </c>
      <c r="L103" s="30">
        <v>0</v>
      </c>
      <c r="M103" s="30">
        <v>0</v>
      </c>
      <c r="N103" s="30">
        <v>0</v>
      </c>
      <c r="O103" s="30">
        <v>0</v>
      </c>
      <c r="P103" s="30">
        <v>0</v>
      </c>
      <c r="Q103" s="38" t="s">
        <v>2595</v>
      </c>
    </row>
    <row r="104" spans="1:17" ht="89.25" x14ac:dyDescent="0.2">
      <c r="A104" s="1" t="s">
        <v>387</v>
      </c>
      <c r="B104" s="1" t="s">
        <v>533</v>
      </c>
      <c r="C104" s="1" t="s">
        <v>534</v>
      </c>
      <c r="D104" s="1" t="s">
        <v>535</v>
      </c>
      <c r="E104" s="1" t="s">
        <v>536</v>
      </c>
      <c r="F104" s="1" t="s">
        <v>537</v>
      </c>
      <c r="G104" s="1" t="s">
        <v>538</v>
      </c>
      <c r="H104" s="1" t="s">
        <v>231</v>
      </c>
      <c r="I104" s="1" t="s">
        <v>539</v>
      </c>
      <c r="J104" s="1" t="s">
        <v>67</v>
      </c>
      <c r="K104" s="1" t="s">
        <v>31</v>
      </c>
      <c r="L104" s="30">
        <v>0</v>
      </c>
      <c r="M104" s="30">
        <v>0</v>
      </c>
      <c r="N104" s="30">
        <v>0</v>
      </c>
      <c r="O104" s="30">
        <v>0</v>
      </c>
      <c r="P104" s="30">
        <v>0</v>
      </c>
      <c r="Q104" s="37" t="s">
        <v>2595</v>
      </c>
    </row>
    <row r="105" spans="1:17" ht="89.25" x14ac:dyDescent="0.2">
      <c r="A105" s="1" t="s">
        <v>387</v>
      </c>
      <c r="B105" s="1" t="s">
        <v>533</v>
      </c>
      <c r="C105" s="1" t="s">
        <v>540</v>
      </c>
      <c r="D105" s="1" t="s">
        <v>535</v>
      </c>
      <c r="E105" s="1" t="s">
        <v>541</v>
      </c>
      <c r="F105" s="1" t="s">
        <v>542</v>
      </c>
      <c r="G105" s="1">
        <v>391</v>
      </c>
      <c r="H105" s="1" t="s">
        <v>231</v>
      </c>
      <c r="I105" s="1" t="s">
        <v>543</v>
      </c>
      <c r="J105" s="1" t="s">
        <v>544</v>
      </c>
      <c r="K105" s="1" t="s">
        <v>31</v>
      </c>
      <c r="L105" s="30">
        <v>0</v>
      </c>
      <c r="M105" s="30">
        <v>0</v>
      </c>
      <c r="N105" s="30">
        <v>0</v>
      </c>
      <c r="O105" s="30">
        <v>0</v>
      </c>
      <c r="P105" s="30">
        <v>0</v>
      </c>
      <c r="Q105" s="37" t="s">
        <v>2595</v>
      </c>
    </row>
    <row r="106" spans="1:17" ht="114.75" x14ac:dyDescent="0.2">
      <c r="A106" s="1" t="s">
        <v>545</v>
      </c>
      <c r="B106" s="1" t="s">
        <v>546</v>
      </c>
      <c r="C106" s="1" t="s">
        <v>547</v>
      </c>
      <c r="D106" s="1" t="s">
        <v>548</v>
      </c>
      <c r="E106" s="1" t="s">
        <v>549</v>
      </c>
      <c r="F106" s="1" t="s">
        <v>550</v>
      </c>
      <c r="G106" s="1" t="s">
        <v>551</v>
      </c>
      <c r="H106" s="1" t="s">
        <v>358</v>
      </c>
      <c r="I106" s="1" t="s">
        <v>552</v>
      </c>
      <c r="J106" s="1" t="s">
        <v>110</v>
      </c>
      <c r="K106" s="8" t="s">
        <v>31</v>
      </c>
      <c r="L106" s="1">
        <v>0</v>
      </c>
      <c r="M106" s="1">
        <v>0</v>
      </c>
      <c r="N106" s="1">
        <v>31756</v>
      </c>
      <c r="O106" s="1">
        <v>29192</v>
      </c>
      <c r="P106" s="1">
        <v>29192</v>
      </c>
      <c r="Q106" s="38" t="s">
        <v>2624</v>
      </c>
    </row>
    <row r="107" spans="1:17" ht="89.25" x14ac:dyDescent="0.2">
      <c r="A107" s="1" t="s">
        <v>545</v>
      </c>
      <c r="B107" s="1" t="s">
        <v>546</v>
      </c>
      <c r="C107" s="1" t="s">
        <v>553</v>
      </c>
      <c r="D107" s="1" t="s">
        <v>548</v>
      </c>
      <c r="E107" s="1" t="s">
        <v>554</v>
      </c>
      <c r="F107" s="1" t="s">
        <v>555</v>
      </c>
      <c r="G107" s="1">
        <v>289</v>
      </c>
      <c r="H107" s="1" t="s">
        <v>358</v>
      </c>
      <c r="I107" s="1" t="s">
        <v>552</v>
      </c>
      <c r="J107" s="1" t="s">
        <v>556</v>
      </c>
      <c r="K107" s="8" t="s">
        <v>31</v>
      </c>
      <c r="L107" s="1">
        <v>0</v>
      </c>
      <c r="M107" s="1">
        <v>0</v>
      </c>
      <c r="N107" s="1">
        <v>85374</v>
      </c>
      <c r="O107" s="1">
        <v>79913</v>
      </c>
      <c r="P107" s="1">
        <v>0</v>
      </c>
      <c r="Q107" s="38" t="s">
        <v>2625</v>
      </c>
    </row>
    <row r="108" spans="1:17" ht="216.75" x14ac:dyDescent="0.2">
      <c r="A108" s="1" t="s">
        <v>545</v>
      </c>
      <c r="B108" s="1" t="s">
        <v>557</v>
      </c>
      <c r="C108" s="1" t="s">
        <v>558</v>
      </c>
      <c r="D108" s="1" t="s">
        <v>559</v>
      </c>
      <c r="E108" s="3" t="s">
        <v>560</v>
      </c>
      <c r="F108" s="3" t="s">
        <v>2558</v>
      </c>
      <c r="G108" s="1">
        <v>293</v>
      </c>
      <c r="H108" s="1" t="s">
        <v>358</v>
      </c>
      <c r="I108" s="1"/>
      <c r="J108" s="1" t="s">
        <v>561</v>
      </c>
      <c r="K108" s="8" t="s">
        <v>20</v>
      </c>
      <c r="L108" s="1">
        <v>0</v>
      </c>
      <c r="M108" s="1">
        <v>1365317</v>
      </c>
      <c r="N108" s="1">
        <v>1365317</v>
      </c>
      <c r="O108" s="1">
        <v>0</v>
      </c>
      <c r="P108" s="1">
        <v>0</v>
      </c>
      <c r="Q108" s="37" t="s">
        <v>2580</v>
      </c>
    </row>
    <row r="109" spans="1:17" ht="216.75" x14ac:dyDescent="0.2">
      <c r="A109" s="1" t="s">
        <v>545</v>
      </c>
      <c r="B109" s="1" t="s">
        <v>557</v>
      </c>
      <c r="C109" s="1" t="s">
        <v>562</v>
      </c>
      <c r="D109" s="1" t="s">
        <v>559</v>
      </c>
      <c r="E109" s="3" t="s">
        <v>563</v>
      </c>
      <c r="F109" s="3" t="s">
        <v>564</v>
      </c>
      <c r="G109" s="1"/>
      <c r="H109" s="1" t="s">
        <v>358</v>
      </c>
      <c r="I109" s="1"/>
      <c r="J109" s="1" t="s">
        <v>126</v>
      </c>
      <c r="K109" s="8" t="s">
        <v>20</v>
      </c>
      <c r="L109" s="1">
        <v>0</v>
      </c>
      <c r="M109" s="1">
        <v>0</v>
      </c>
      <c r="N109" s="1">
        <v>0</v>
      </c>
      <c r="O109" s="1">
        <v>0</v>
      </c>
      <c r="P109" s="1">
        <v>0</v>
      </c>
      <c r="Q109" s="38" t="s">
        <v>2626</v>
      </c>
    </row>
    <row r="110" spans="1:17" ht="267.75" x14ac:dyDescent="0.2">
      <c r="A110" s="1" t="s">
        <v>545</v>
      </c>
      <c r="B110" s="1" t="s">
        <v>565</v>
      </c>
      <c r="C110" s="1" t="s">
        <v>566</v>
      </c>
      <c r="D110" s="1" t="s">
        <v>567</v>
      </c>
      <c r="E110" s="1" t="s">
        <v>568</v>
      </c>
      <c r="F110" s="1" t="s">
        <v>569</v>
      </c>
      <c r="G110" s="1"/>
      <c r="H110" s="1" t="s">
        <v>358</v>
      </c>
      <c r="I110" s="1" t="s">
        <v>570</v>
      </c>
      <c r="J110" s="1" t="s">
        <v>19</v>
      </c>
      <c r="K110" s="8" t="s">
        <v>31</v>
      </c>
      <c r="L110" s="30">
        <v>0</v>
      </c>
      <c r="M110" s="30">
        <v>0</v>
      </c>
      <c r="N110" s="30">
        <v>8364000</v>
      </c>
      <c r="O110" s="30">
        <v>25092000</v>
      </c>
      <c r="P110" s="30">
        <v>8364000</v>
      </c>
      <c r="Q110" s="38" t="s">
        <v>2627</v>
      </c>
    </row>
    <row r="111" spans="1:17" ht="229.5" x14ac:dyDescent="0.2">
      <c r="A111" s="1" t="s">
        <v>545</v>
      </c>
      <c r="B111" s="1" t="s">
        <v>565</v>
      </c>
      <c r="C111" s="1" t="s">
        <v>571</v>
      </c>
      <c r="D111" s="1" t="s">
        <v>567</v>
      </c>
      <c r="E111" s="1" t="s">
        <v>572</v>
      </c>
      <c r="F111" s="1" t="s">
        <v>573</v>
      </c>
      <c r="G111" s="1"/>
      <c r="H111" s="1" t="s">
        <v>574</v>
      </c>
      <c r="I111" s="1"/>
      <c r="J111" s="1" t="s">
        <v>575</v>
      </c>
      <c r="K111" s="8" t="s">
        <v>31</v>
      </c>
      <c r="L111" s="30">
        <v>0</v>
      </c>
      <c r="M111" s="30">
        <v>0</v>
      </c>
      <c r="N111" s="30">
        <v>0</v>
      </c>
      <c r="O111" s="30">
        <v>0</v>
      </c>
      <c r="P111" s="30">
        <v>0</v>
      </c>
      <c r="Q111" s="37" t="s">
        <v>2580</v>
      </c>
    </row>
    <row r="112" spans="1:17" ht="293.25" x14ac:dyDescent="0.2">
      <c r="A112" s="1" t="s">
        <v>545</v>
      </c>
      <c r="B112" s="1" t="s">
        <v>576</v>
      </c>
      <c r="C112" s="1" t="s">
        <v>577</v>
      </c>
      <c r="D112" s="1" t="s">
        <v>578</v>
      </c>
      <c r="E112" s="1" t="s">
        <v>376</v>
      </c>
      <c r="F112" s="1" t="s">
        <v>377</v>
      </c>
      <c r="G112" s="1">
        <v>296</v>
      </c>
      <c r="H112" s="1" t="s">
        <v>51</v>
      </c>
      <c r="I112" s="1" t="s">
        <v>378</v>
      </c>
      <c r="J112" s="1" t="s">
        <v>379</v>
      </c>
      <c r="K112" s="1" t="s">
        <v>31</v>
      </c>
      <c r="L112" s="30">
        <v>0</v>
      </c>
      <c r="M112" s="30">
        <v>0</v>
      </c>
      <c r="N112" s="30">
        <v>0</v>
      </c>
      <c r="O112" s="30">
        <v>0</v>
      </c>
      <c r="P112" s="30">
        <v>0</v>
      </c>
      <c r="Q112" s="38" t="s">
        <v>2580</v>
      </c>
    </row>
    <row r="113" spans="1:17" ht="293.25" x14ac:dyDescent="0.2">
      <c r="A113" s="1" t="s">
        <v>545</v>
      </c>
      <c r="B113" s="1" t="s">
        <v>576</v>
      </c>
      <c r="C113" s="1" t="s">
        <v>579</v>
      </c>
      <c r="D113" s="1" t="s">
        <v>578</v>
      </c>
      <c r="E113" s="1" t="s">
        <v>356</v>
      </c>
      <c r="F113" s="1" t="s">
        <v>357</v>
      </c>
      <c r="G113" s="1">
        <v>296</v>
      </c>
      <c r="H113" s="1" t="s">
        <v>358</v>
      </c>
      <c r="I113" s="1" t="s">
        <v>359</v>
      </c>
      <c r="J113" s="1" t="s">
        <v>360</v>
      </c>
      <c r="K113" s="8" t="s">
        <v>20</v>
      </c>
      <c r="L113" s="1">
        <v>0</v>
      </c>
      <c r="M113" s="1">
        <v>0</v>
      </c>
      <c r="N113" s="1">
        <v>0</v>
      </c>
      <c r="O113" s="1">
        <v>91064</v>
      </c>
      <c r="P113" s="1">
        <v>0</v>
      </c>
      <c r="Q113" s="38" t="s">
        <v>2628</v>
      </c>
    </row>
    <row r="114" spans="1:17" ht="293.25" x14ac:dyDescent="0.2">
      <c r="A114" s="1" t="s">
        <v>545</v>
      </c>
      <c r="B114" s="1" t="s">
        <v>576</v>
      </c>
      <c r="C114" s="1" t="s">
        <v>580</v>
      </c>
      <c r="D114" s="1" t="s">
        <v>578</v>
      </c>
      <c r="E114" s="1" t="s">
        <v>362</v>
      </c>
      <c r="F114" s="1" t="s">
        <v>363</v>
      </c>
      <c r="G114" s="1"/>
      <c r="H114" s="1" t="s">
        <v>358</v>
      </c>
      <c r="I114" s="1" t="s">
        <v>364</v>
      </c>
      <c r="J114" s="1" t="s">
        <v>365</v>
      </c>
      <c r="K114" s="8" t="s">
        <v>31</v>
      </c>
      <c r="L114" s="1">
        <v>0</v>
      </c>
      <c r="M114" s="1">
        <v>0</v>
      </c>
      <c r="N114" s="1">
        <v>20957329</v>
      </c>
      <c r="O114" s="1">
        <v>15717997</v>
      </c>
      <c r="P114" s="1">
        <v>34483860</v>
      </c>
      <c r="Q114" s="38" t="s">
        <v>2629</v>
      </c>
    </row>
    <row r="115" spans="1:17" ht="409.5" x14ac:dyDescent="0.2">
      <c r="A115" s="1" t="s">
        <v>545</v>
      </c>
      <c r="B115" s="1" t="s">
        <v>576</v>
      </c>
      <c r="C115" s="1" t="s">
        <v>581</v>
      </c>
      <c r="D115" s="1" t="s">
        <v>578</v>
      </c>
      <c r="E115" s="1" t="s">
        <v>367</v>
      </c>
      <c r="F115" s="1" t="s">
        <v>368</v>
      </c>
      <c r="G115" s="1"/>
      <c r="H115" s="1" t="s">
        <v>358</v>
      </c>
      <c r="I115" s="1" t="s">
        <v>364</v>
      </c>
      <c r="J115" s="1" t="s">
        <v>369</v>
      </c>
      <c r="K115" s="8" t="s">
        <v>31</v>
      </c>
      <c r="L115" s="1">
        <v>0</v>
      </c>
      <c r="M115" s="1">
        <v>388095</v>
      </c>
      <c r="N115" s="1">
        <f>1974344+2069842</f>
        <v>4044186</v>
      </c>
      <c r="O115" s="1">
        <f>4387431+3363493</f>
        <v>7750924</v>
      </c>
      <c r="P115" s="1">
        <f>4935859+3104762</f>
        <v>8040621</v>
      </c>
      <c r="Q115" s="38" t="s">
        <v>2630</v>
      </c>
    </row>
    <row r="116" spans="1:17" ht="293.25" x14ac:dyDescent="0.2">
      <c r="A116" s="1" t="s">
        <v>545</v>
      </c>
      <c r="B116" s="1" t="s">
        <v>576</v>
      </c>
      <c r="C116" s="1" t="s">
        <v>582</v>
      </c>
      <c r="D116" s="1" t="s">
        <v>578</v>
      </c>
      <c r="E116" s="1" t="s">
        <v>583</v>
      </c>
      <c r="F116" s="1" t="s">
        <v>584</v>
      </c>
      <c r="G116" s="1">
        <v>244</v>
      </c>
      <c r="H116" s="1" t="s">
        <v>358</v>
      </c>
      <c r="I116" s="1" t="s">
        <v>552</v>
      </c>
      <c r="J116" s="1" t="s">
        <v>585</v>
      </c>
      <c r="K116" s="8" t="s">
        <v>31</v>
      </c>
      <c r="L116" s="1">
        <v>0</v>
      </c>
      <c r="M116" s="1">
        <v>0</v>
      </c>
      <c r="N116" s="1">
        <v>94375</v>
      </c>
      <c r="O116" s="1">
        <v>85913</v>
      </c>
      <c r="P116" s="1">
        <v>0</v>
      </c>
      <c r="Q116" s="38" t="s">
        <v>2631</v>
      </c>
    </row>
    <row r="117" spans="1:17" ht="293.25" x14ac:dyDescent="0.2">
      <c r="A117" s="1" t="s">
        <v>545</v>
      </c>
      <c r="B117" s="1" t="s">
        <v>576</v>
      </c>
      <c r="C117" s="1" t="s">
        <v>586</v>
      </c>
      <c r="D117" s="1" t="s">
        <v>578</v>
      </c>
      <c r="E117" s="1" t="s">
        <v>587</v>
      </c>
      <c r="F117" s="1" t="s">
        <v>588</v>
      </c>
      <c r="G117" s="1">
        <v>295</v>
      </c>
      <c r="H117" s="1" t="s">
        <v>358</v>
      </c>
      <c r="I117" s="1" t="s">
        <v>364</v>
      </c>
      <c r="J117" s="1" t="s">
        <v>77</v>
      </c>
      <c r="K117" s="8" t="s">
        <v>31</v>
      </c>
      <c r="L117" s="1">
        <v>0</v>
      </c>
      <c r="M117" s="1">
        <v>0</v>
      </c>
      <c r="N117" s="1">
        <v>454307</v>
      </c>
      <c r="O117" s="1">
        <v>973514</v>
      </c>
      <c r="P117" s="1">
        <v>973514</v>
      </c>
      <c r="Q117" s="38" t="s">
        <v>2632</v>
      </c>
    </row>
    <row r="118" spans="1:17" ht="293.25" x14ac:dyDescent="0.2">
      <c r="A118" s="1" t="s">
        <v>545</v>
      </c>
      <c r="B118" s="1" t="s">
        <v>576</v>
      </c>
      <c r="C118" s="1" t="s">
        <v>589</v>
      </c>
      <c r="D118" s="1" t="s">
        <v>578</v>
      </c>
      <c r="E118" s="3" t="s">
        <v>371</v>
      </c>
      <c r="F118" s="1" t="s">
        <v>372</v>
      </c>
      <c r="G118" s="1">
        <v>296</v>
      </c>
      <c r="H118" s="1" t="s">
        <v>358</v>
      </c>
      <c r="I118" s="1" t="s">
        <v>373</v>
      </c>
      <c r="J118" s="1" t="s">
        <v>374</v>
      </c>
      <c r="K118" s="8" t="s">
        <v>31</v>
      </c>
      <c r="L118" s="1">
        <v>0</v>
      </c>
      <c r="M118" s="1">
        <v>0</v>
      </c>
      <c r="N118" s="1">
        <f>227660</f>
        <v>227660</v>
      </c>
      <c r="O118" s="1">
        <f>546383+325836</f>
        <v>872219</v>
      </c>
      <c r="P118" s="1">
        <f>409788+1037268</f>
        <v>1447056</v>
      </c>
      <c r="Q118" s="38" t="s">
        <v>2633</v>
      </c>
    </row>
    <row r="119" spans="1:17" ht="293.25" x14ac:dyDescent="0.2">
      <c r="A119" s="1" t="s">
        <v>545</v>
      </c>
      <c r="B119" s="1" t="s">
        <v>576</v>
      </c>
      <c r="C119" s="1" t="s">
        <v>590</v>
      </c>
      <c r="D119" s="1" t="s">
        <v>578</v>
      </c>
      <c r="E119" s="1" t="s">
        <v>591</v>
      </c>
      <c r="F119" s="1" t="s">
        <v>592</v>
      </c>
      <c r="G119" s="1">
        <v>311</v>
      </c>
      <c r="H119" s="1" t="s">
        <v>358</v>
      </c>
      <c r="I119" s="1" t="s">
        <v>109</v>
      </c>
      <c r="J119" s="1" t="s">
        <v>593</v>
      </c>
      <c r="K119" s="8" t="s">
        <v>31</v>
      </c>
      <c r="L119" s="1">
        <v>0</v>
      </c>
      <c r="M119" s="1">
        <v>0</v>
      </c>
      <c r="N119" s="1">
        <v>0</v>
      </c>
      <c r="O119" s="1">
        <v>0</v>
      </c>
      <c r="P119" s="1">
        <v>0</v>
      </c>
      <c r="Q119" s="37" t="s">
        <v>2634</v>
      </c>
    </row>
    <row r="120" spans="1:17" ht="242.25" x14ac:dyDescent="0.2">
      <c r="A120" s="1" t="s">
        <v>545</v>
      </c>
      <c r="B120" s="1" t="s">
        <v>594</v>
      </c>
      <c r="C120" s="1" t="s">
        <v>595</v>
      </c>
      <c r="D120" s="1" t="s">
        <v>596</v>
      </c>
      <c r="E120" s="1" t="s">
        <v>597</v>
      </c>
      <c r="F120" s="1" t="s">
        <v>598</v>
      </c>
      <c r="G120" s="1"/>
      <c r="H120" s="1" t="s">
        <v>208</v>
      </c>
      <c r="I120" s="1" t="s">
        <v>358</v>
      </c>
      <c r="J120" s="1" t="s">
        <v>599</v>
      </c>
      <c r="K120" s="1" t="s">
        <v>31</v>
      </c>
      <c r="L120" s="30">
        <v>0</v>
      </c>
      <c r="M120" s="30">
        <v>0</v>
      </c>
      <c r="N120" s="30">
        <v>0</v>
      </c>
      <c r="O120" s="30">
        <v>0</v>
      </c>
      <c r="P120" s="30">
        <v>0</v>
      </c>
      <c r="Q120" s="38" t="s">
        <v>2775</v>
      </c>
    </row>
    <row r="121" spans="1:17" ht="357" x14ac:dyDescent="0.2">
      <c r="A121" s="1" t="s">
        <v>545</v>
      </c>
      <c r="B121" s="1" t="s">
        <v>594</v>
      </c>
      <c r="C121" s="1" t="s">
        <v>600</v>
      </c>
      <c r="D121" s="1" t="s">
        <v>596</v>
      </c>
      <c r="E121" s="1" t="s">
        <v>601</v>
      </c>
      <c r="F121" s="1" t="s">
        <v>602</v>
      </c>
      <c r="G121" s="1"/>
      <c r="H121" s="1" t="s">
        <v>358</v>
      </c>
      <c r="I121" s="1" t="s">
        <v>603</v>
      </c>
      <c r="J121" s="1" t="s">
        <v>604</v>
      </c>
      <c r="K121" s="8" t="s">
        <v>20</v>
      </c>
      <c r="L121" s="1">
        <v>0</v>
      </c>
      <c r="M121" s="1">
        <v>0</v>
      </c>
      <c r="N121" s="1">
        <f>8860000+718550</f>
        <v>9578550</v>
      </c>
      <c r="O121" s="1">
        <f>8890000+643550</f>
        <v>9533550</v>
      </c>
      <c r="P121" s="1">
        <v>643550</v>
      </c>
      <c r="Q121" s="38" t="s">
        <v>2674</v>
      </c>
    </row>
    <row r="122" spans="1:17" ht="242.25" x14ac:dyDescent="0.2">
      <c r="A122" s="1" t="s">
        <v>545</v>
      </c>
      <c r="B122" s="1" t="s">
        <v>594</v>
      </c>
      <c r="C122" s="1" t="s">
        <v>605</v>
      </c>
      <c r="D122" s="1" t="s">
        <v>596</v>
      </c>
      <c r="E122" s="1" t="s">
        <v>606</v>
      </c>
      <c r="F122" s="1" t="s">
        <v>607</v>
      </c>
      <c r="G122" s="1"/>
      <c r="H122" s="1" t="s">
        <v>608</v>
      </c>
      <c r="I122" s="1" t="s">
        <v>609</v>
      </c>
      <c r="J122" s="1" t="s">
        <v>610</v>
      </c>
      <c r="K122" s="8" t="s">
        <v>20</v>
      </c>
      <c r="L122" s="30">
        <v>0</v>
      </c>
      <c r="M122" s="30">
        <v>257477</v>
      </c>
      <c r="N122" s="30">
        <v>272201</v>
      </c>
      <c r="O122" s="30">
        <v>333879</v>
      </c>
      <c r="P122" s="30">
        <v>0</v>
      </c>
      <c r="Q122" s="38" t="s">
        <v>2635</v>
      </c>
    </row>
    <row r="123" spans="1:17" ht="409.5" x14ac:dyDescent="0.2">
      <c r="A123" s="1" t="s">
        <v>545</v>
      </c>
      <c r="B123" s="1" t="s">
        <v>594</v>
      </c>
      <c r="C123" s="1" t="s">
        <v>611</v>
      </c>
      <c r="D123" s="1" t="s">
        <v>596</v>
      </c>
      <c r="E123" s="1" t="s">
        <v>612</v>
      </c>
      <c r="F123" s="1" t="s">
        <v>613</v>
      </c>
      <c r="G123" s="1">
        <v>181</v>
      </c>
      <c r="H123" s="1" t="s">
        <v>614</v>
      </c>
      <c r="I123" s="1"/>
      <c r="J123" s="1" t="s">
        <v>615</v>
      </c>
      <c r="K123" s="8" t="s">
        <v>20</v>
      </c>
      <c r="L123" s="1">
        <v>0</v>
      </c>
      <c r="M123" s="1">
        <v>0</v>
      </c>
      <c r="N123" s="1">
        <v>540000</v>
      </c>
      <c r="O123" s="1">
        <v>937000</v>
      </c>
      <c r="P123" s="1">
        <v>0</v>
      </c>
      <c r="Q123" s="38" t="s">
        <v>2636</v>
      </c>
    </row>
    <row r="124" spans="1:17" ht="409.5" x14ac:dyDescent="0.2">
      <c r="A124" s="1" t="s">
        <v>545</v>
      </c>
      <c r="B124" s="1" t="s">
        <v>594</v>
      </c>
      <c r="C124" s="1" t="s">
        <v>616</v>
      </c>
      <c r="D124" s="1" t="s">
        <v>617</v>
      </c>
      <c r="E124" s="1" t="s">
        <v>618</v>
      </c>
      <c r="F124" s="1" t="s">
        <v>619</v>
      </c>
      <c r="G124" s="1"/>
      <c r="H124" s="1" t="s">
        <v>358</v>
      </c>
      <c r="I124" s="1" t="s">
        <v>256</v>
      </c>
      <c r="J124" s="1" t="s">
        <v>620</v>
      </c>
      <c r="K124" s="8" t="s">
        <v>31</v>
      </c>
      <c r="L124" s="1">
        <v>0</v>
      </c>
      <c r="M124" s="1">
        <v>75000</v>
      </c>
      <c r="N124" s="1">
        <v>4682083</v>
      </c>
      <c r="O124" s="1">
        <v>13831688</v>
      </c>
      <c r="P124" s="1">
        <v>22666733</v>
      </c>
      <c r="Q124" s="38" t="s">
        <v>2637</v>
      </c>
    </row>
    <row r="125" spans="1:17" ht="242.25" x14ac:dyDescent="0.2">
      <c r="A125" s="1" t="s">
        <v>545</v>
      </c>
      <c r="B125" s="1" t="s">
        <v>594</v>
      </c>
      <c r="C125" s="1" t="s">
        <v>621</v>
      </c>
      <c r="D125" s="1" t="s">
        <v>617</v>
      </c>
      <c r="E125" s="1" t="s">
        <v>622</v>
      </c>
      <c r="F125" s="1" t="s">
        <v>623</v>
      </c>
      <c r="G125" s="1">
        <v>181</v>
      </c>
      <c r="H125" s="1" t="s">
        <v>358</v>
      </c>
      <c r="I125" s="1" t="s">
        <v>624</v>
      </c>
      <c r="J125" s="1" t="s">
        <v>105</v>
      </c>
      <c r="K125" s="8" t="s">
        <v>31</v>
      </c>
      <c r="L125" s="1">
        <v>0</v>
      </c>
      <c r="M125" s="1">
        <v>0</v>
      </c>
      <c r="N125" s="1">
        <v>0</v>
      </c>
      <c r="O125" s="1">
        <v>0</v>
      </c>
      <c r="P125" s="1">
        <v>0</v>
      </c>
      <c r="Q125" s="37" t="s">
        <v>2634</v>
      </c>
    </row>
    <row r="126" spans="1:17" ht="409.5" x14ac:dyDescent="0.2">
      <c r="A126" s="1" t="s">
        <v>545</v>
      </c>
      <c r="B126" s="1" t="s">
        <v>594</v>
      </c>
      <c r="C126" s="1" t="s">
        <v>625</v>
      </c>
      <c r="D126" s="1" t="s">
        <v>617</v>
      </c>
      <c r="E126" s="1" t="s">
        <v>626</v>
      </c>
      <c r="F126" s="1" t="s">
        <v>627</v>
      </c>
      <c r="G126" s="1"/>
      <c r="H126" s="1" t="s">
        <v>628</v>
      </c>
      <c r="I126" s="1" t="s">
        <v>629</v>
      </c>
      <c r="J126" s="1" t="s">
        <v>19</v>
      </c>
      <c r="K126" s="8" t="s">
        <v>31</v>
      </c>
      <c r="L126" s="1">
        <v>0</v>
      </c>
      <c r="M126" s="1">
        <v>0</v>
      </c>
      <c r="N126" s="1">
        <v>306840</v>
      </c>
      <c r="O126" s="1">
        <v>526654</v>
      </c>
      <c r="P126" s="1">
        <v>0</v>
      </c>
      <c r="Q126" s="38" t="s">
        <v>2638</v>
      </c>
    </row>
    <row r="127" spans="1:17" ht="255" x14ac:dyDescent="0.2">
      <c r="A127" s="1" t="s">
        <v>545</v>
      </c>
      <c r="B127" s="1" t="s">
        <v>630</v>
      </c>
      <c r="C127" s="1" t="s">
        <v>631</v>
      </c>
      <c r="D127" s="1" t="s">
        <v>632</v>
      </c>
      <c r="E127" s="1" t="s">
        <v>633</v>
      </c>
      <c r="F127" s="1" t="s">
        <v>634</v>
      </c>
      <c r="G127" s="1">
        <v>183</v>
      </c>
      <c r="H127" s="1" t="s">
        <v>358</v>
      </c>
      <c r="I127" s="1" t="s">
        <v>624</v>
      </c>
      <c r="J127" s="1" t="s">
        <v>635</v>
      </c>
      <c r="K127" s="8" t="s">
        <v>20</v>
      </c>
      <c r="L127" s="1">
        <v>0</v>
      </c>
      <c r="M127" s="1">
        <v>1000000</v>
      </c>
      <c r="N127" s="1">
        <v>1000000</v>
      </c>
      <c r="O127" s="1">
        <v>1000000</v>
      </c>
      <c r="P127" s="1">
        <v>1000000</v>
      </c>
      <c r="Q127" s="38" t="s">
        <v>2639</v>
      </c>
    </row>
    <row r="128" spans="1:17" ht="255" x14ac:dyDescent="0.2">
      <c r="A128" s="1" t="s">
        <v>545</v>
      </c>
      <c r="B128" s="1" t="s">
        <v>630</v>
      </c>
      <c r="C128" s="1" t="s">
        <v>636</v>
      </c>
      <c r="D128" s="1" t="s">
        <v>632</v>
      </c>
      <c r="E128" s="1" t="s">
        <v>637</v>
      </c>
      <c r="F128" s="1" t="s">
        <v>638</v>
      </c>
      <c r="G128" s="1"/>
      <c r="H128" s="1" t="s">
        <v>358</v>
      </c>
      <c r="I128" s="1" t="s">
        <v>639</v>
      </c>
      <c r="J128" s="1" t="s">
        <v>467</v>
      </c>
      <c r="K128" s="8" t="s">
        <v>31</v>
      </c>
      <c r="L128" s="1">
        <v>0</v>
      </c>
      <c r="M128" s="1">
        <v>0</v>
      </c>
      <c r="N128" s="1">
        <v>0</v>
      </c>
      <c r="O128" s="1">
        <v>0</v>
      </c>
      <c r="P128" s="1">
        <v>0</v>
      </c>
      <c r="Q128" s="37" t="s">
        <v>2634</v>
      </c>
    </row>
    <row r="129" spans="1:17" ht="382.5" x14ac:dyDescent="0.2">
      <c r="A129" s="1" t="s">
        <v>545</v>
      </c>
      <c r="B129" s="1" t="s">
        <v>630</v>
      </c>
      <c r="C129" s="1" t="s">
        <v>640</v>
      </c>
      <c r="D129" s="1" t="s">
        <v>632</v>
      </c>
      <c r="E129" s="1" t="s">
        <v>641</v>
      </c>
      <c r="F129" s="1" t="s">
        <v>642</v>
      </c>
      <c r="G129" s="1"/>
      <c r="H129" s="1" t="s">
        <v>358</v>
      </c>
      <c r="I129" s="1" t="s">
        <v>256</v>
      </c>
      <c r="J129" s="1" t="s">
        <v>643</v>
      </c>
      <c r="K129" s="8" t="s">
        <v>31</v>
      </c>
      <c r="L129" s="1">
        <v>0</v>
      </c>
      <c r="M129" s="1">
        <v>3815748</v>
      </c>
      <c r="N129" s="1">
        <v>25001766</v>
      </c>
      <c r="O129" s="1">
        <v>33961334</v>
      </c>
      <c r="P129" s="1">
        <v>50351820</v>
      </c>
      <c r="Q129" s="38" t="s">
        <v>2640</v>
      </c>
    </row>
    <row r="130" spans="1:17" ht="255" x14ac:dyDescent="0.2">
      <c r="A130" s="1" t="s">
        <v>545</v>
      </c>
      <c r="B130" s="1" t="s">
        <v>630</v>
      </c>
      <c r="C130" s="1" t="s">
        <v>644</v>
      </c>
      <c r="D130" s="1" t="s">
        <v>632</v>
      </c>
      <c r="E130" s="1" t="s">
        <v>645</v>
      </c>
      <c r="F130" s="1" t="s">
        <v>646</v>
      </c>
      <c r="G130" s="1" t="s">
        <v>647</v>
      </c>
      <c r="H130" s="1" t="s">
        <v>358</v>
      </c>
      <c r="I130" s="1" t="s">
        <v>624</v>
      </c>
      <c r="J130" s="1" t="s">
        <v>67</v>
      </c>
      <c r="K130" s="8" t="s">
        <v>31</v>
      </c>
      <c r="L130" s="1">
        <v>0</v>
      </c>
      <c r="M130" s="1">
        <v>700000</v>
      </c>
      <c r="N130" s="1">
        <v>700000</v>
      </c>
      <c r="O130" s="1">
        <v>700000</v>
      </c>
      <c r="P130" s="1">
        <v>700000</v>
      </c>
      <c r="Q130" s="38" t="s">
        <v>2641</v>
      </c>
    </row>
    <row r="131" spans="1:17" ht="229.5" x14ac:dyDescent="0.2">
      <c r="A131" s="1" t="s">
        <v>545</v>
      </c>
      <c r="B131" s="1" t="s">
        <v>648</v>
      </c>
      <c r="C131" s="1" t="s">
        <v>649</v>
      </c>
      <c r="D131" s="1" t="s">
        <v>650</v>
      </c>
      <c r="E131" s="1" t="s">
        <v>651</v>
      </c>
      <c r="F131" s="1" t="s">
        <v>652</v>
      </c>
      <c r="G131" s="1" t="s">
        <v>653</v>
      </c>
      <c r="H131" s="1" t="s">
        <v>208</v>
      </c>
      <c r="I131" s="1"/>
      <c r="J131" s="1" t="s">
        <v>654</v>
      </c>
      <c r="K131" s="1" t="s">
        <v>31</v>
      </c>
      <c r="L131" s="1">
        <v>0</v>
      </c>
      <c r="M131" s="1">
        <v>0</v>
      </c>
      <c r="N131" s="1">
        <v>0</v>
      </c>
      <c r="O131" s="1">
        <v>0</v>
      </c>
      <c r="P131" s="1">
        <v>0</v>
      </c>
      <c r="Q131" s="38" t="s">
        <v>2776</v>
      </c>
    </row>
    <row r="132" spans="1:17" ht="114.75" x14ac:dyDescent="0.2">
      <c r="A132" s="1" t="s">
        <v>545</v>
      </c>
      <c r="B132" s="1" t="s">
        <v>648</v>
      </c>
      <c r="C132" s="1" t="s">
        <v>655</v>
      </c>
      <c r="D132" s="1" t="s">
        <v>650</v>
      </c>
      <c r="E132" s="1" t="s">
        <v>656</v>
      </c>
      <c r="F132" s="1" t="s">
        <v>657</v>
      </c>
      <c r="G132" s="1" t="s">
        <v>653</v>
      </c>
      <c r="H132" s="1" t="s">
        <v>208</v>
      </c>
      <c r="I132" s="1"/>
      <c r="J132" s="1" t="s">
        <v>658</v>
      </c>
      <c r="K132" s="1" t="s">
        <v>31</v>
      </c>
      <c r="L132" s="1">
        <v>0</v>
      </c>
      <c r="M132" s="1">
        <v>0</v>
      </c>
      <c r="N132" s="1">
        <v>0</v>
      </c>
      <c r="O132" s="1">
        <v>0</v>
      </c>
      <c r="P132" s="1">
        <v>0</v>
      </c>
      <c r="Q132" s="38" t="s">
        <v>2777</v>
      </c>
    </row>
    <row r="133" spans="1:17" ht="127.5" x14ac:dyDescent="0.2">
      <c r="A133" s="1" t="s">
        <v>545</v>
      </c>
      <c r="B133" s="1" t="s">
        <v>659</v>
      </c>
      <c r="C133" s="1" t="s">
        <v>660</v>
      </c>
      <c r="D133" s="1" t="s">
        <v>661</v>
      </c>
      <c r="E133" s="1" t="s">
        <v>662</v>
      </c>
      <c r="F133" s="1" t="s">
        <v>663</v>
      </c>
      <c r="G133" s="9"/>
      <c r="H133" s="1" t="s">
        <v>358</v>
      </c>
      <c r="I133" s="1" t="s">
        <v>664</v>
      </c>
      <c r="J133" s="1" t="s">
        <v>77</v>
      </c>
      <c r="K133" s="1" t="s">
        <v>31</v>
      </c>
      <c r="L133" s="1">
        <v>0</v>
      </c>
      <c r="M133" s="1">
        <v>0</v>
      </c>
      <c r="N133" s="1">
        <v>0</v>
      </c>
      <c r="O133" s="1">
        <v>0</v>
      </c>
      <c r="P133" s="1">
        <v>0</v>
      </c>
      <c r="Q133" s="37" t="s">
        <v>2634</v>
      </c>
    </row>
    <row r="134" spans="1:17" ht="127.5" x14ac:dyDescent="0.2">
      <c r="A134" s="1" t="s">
        <v>545</v>
      </c>
      <c r="B134" s="1" t="s">
        <v>659</v>
      </c>
      <c r="C134" s="1" t="s">
        <v>665</v>
      </c>
      <c r="D134" s="1" t="s">
        <v>666</v>
      </c>
      <c r="E134" s="1" t="s">
        <v>667</v>
      </c>
      <c r="F134" s="1" t="s">
        <v>668</v>
      </c>
      <c r="G134" s="1">
        <v>248</v>
      </c>
      <c r="H134" s="1" t="s">
        <v>358</v>
      </c>
      <c r="I134" s="14"/>
      <c r="J134" s="1" t="s">
        <v>669</v>
      </c>
      <c r="K134" s="8" t="s">
        <v>31</v>
      </c>
      <c r="L134" s="30">
        <v>0</v>
      </c>
      <c r="M134" s="30">
        <v>0</v>
      </c>
      <c r="N134" s="30">
        <v>10000</v>
      </c>
      <c r="O134" s="30">
        <v>0</v>
      </c>
      <c r="P134" s="30">
        <v>0</v>
      </c>
      <c r="Q134" s="38" t="s">
        <v>2642</v>
      </c>
    </row>
    <row r="135" spans="1:17" ht="127.5" x14ac:dyDescent="0.2">
      <c r="A135" s="1" t="s">
        <v>545</v>
      </c>
      <c r="B135" s="1" t="s">
        <v>659</v>
      </c>
      <c r="C135" s="1" t="s">
        <v>670</v>
      </c>
      <c r="D135" s="1" t="s">
        <v>666</v>
      </c>
      <c r="E135" s="3" t="s">
        <v>671</v>
      </c>
      <c r="F135" s="3" t="s">
        <v>672</v>
      </c>
      <c r="G135" s="1"/>
      <c r="H135" s="1" t="s">
        <v>358</v>
      </c>
      <c r="I135" s="1" t="s">
        <v>673</v>
      </c>
      <c r="J135" s="1" t="s">
        <v>105</v>
      </c>
      <c r="K135" s="8" t="s">
        <v>31</v>
      </c>
      <c r="L135" s="30">
        <v>0</v>
      </c>
      <c r="M135" s="30">
        <v>0</v>
      </c>
      <c r="N135" s="30">
        <v>0</v>
      </c>
      <c r="O135" s="30">
        <v>0</v>
      </c>
      <c r="P135" s="30">
        <v>6924206</v>
      </c>
      <c r="Q135" s="38" t="s">
        <v>2643</v>
      </c>
    </row>
    <row r="136" spans="1:17" ht="127.5" x14ac:dyDescent="0.2">
      <c r="A136" s="1" t="s">
        <v>545</v>
      </c>
      <c r="B136" s="1" t="s">
        <v>659</v>
      </c>
      <c r="C136" s="1" t="s">
        <v>674</v>
      </c>
      <c r="D136" s="1" t="s">
        <v>666</v>
      </c>
      <c r="E136" s="3" t="s">
        <v>675</v>
      </c>
      <c r="F136" s="3" t="s">
        <v>676</v>
      </c>
      <c r="G136" s="1"/>
      <c r="H136" s="1" t="s">
        <v>358</v>
      </c>
      <c r="I136" s="1" t="s">
        <v>677</v>
      </c>
      <c r="J136" s="1" t="s">
        <v>105</v>
      </c>
      <c r="K136" s="8" t="s">
        <v>31</v>
      </c>
      <c r="L136" s="1">
        <v>0</v>
      </c>
      <c r="M136" s="1">
        <v>0</v>
      </c>
      <c r="N136" s="1">
        <v>0</v>
      </c>
      <c r="O136" s="1">
        <v>0</v>
      </c>
      <c r="P136" s="1">
        <v>0</v>
      </c>
      <c r="Q136" s="37" t="s">
        <v>2634</v>
      </c>
    </row>
    <row r="137" spans="1:17" ht="153" x14ac:dyDescent="0.2">
      <c r="A137" s="1" t="s">
        <v>545</v>
      </c>
      <c r="B137" s="1" t="s">
        <v>659</v>
      </c>
      <c r="C137" s="1" t="s">
        <v>678</v>
      </c>
      <c r="D137" s="1" t="s">
        <v>666</v>
      </c>
      <c r="E137" s="1" t="s">
        <v>679</v>
      </c>
      <c r="F137" s="1" t="s">
        <v>680</v>
      </c>
      <c r="G137" s="1">
        <v>292</v>
      </c>
      <c r="H137" s="1" t="s">
        <v>358</v>
      </c>
      <c r="I137" s="1" t="s">
        <v>552</v>
      </c>
      <c r="J137" s="1" t="s">
        <v>681</v>
      </c>
      <c r="K137" s="8" t="s">
        <v>31</v>
      </c>
      <c r="L137" s="30">
        <v>0</v>
      </c>
      <c r="M137" s="30">
        <v>0</v>
      </c>
      <c r="N137" s="30">
        <v>14612</v>
      </c>
      <c r="O137" s="30">
        <v>14612</v>
      </c>
      <c r="P137" s="30">
        <v>14612</v>
      </c>
      <c r="Q137" s="38" t="s">
        <v>2644</v>
      </c>
    </row>
    <row r="138" spans="1:17" ht="267.75" x14ac:dyDescent="0.2">
      <c r="A138" s="1" t="s">
        <v>545</v>
      </c>
      <c r="B138" s="1" t="s">
        <v>659</v>
      </c>
      <c r="C138" s="1" t="s">
        <v>682</v>
      </c>
      <c r="D138" s="1" t="s">
        <v>666</v>
      </c>
      <c r="E138" s="1" t="s">
        <v>381</v>
      </c>
      <c r="F138" s="1" t="s">
        <v>382</v>
      </c>
      <c r="G138" s="1"/>
      <c r="H138" s="1" t="s">
        <v>358</v>
      </c>
      <c r="I138" s="1" t="s">
        <v>256</v>
      </c>
      <c r="J138" s="1" t="s">
        <v>365</v>
      </c>
      <c r="K138" s="8" t="s">
        <v>31</v>
      </c>
      <c r="L138" s="30">
        <v>0</v>
      </c>
      <c r="M138" s="30">
        <v>37848</v>
      </c>
      <c r="N138" s="30">
        <v>2973802</v>
      </c>
      <c r="O138" s="30">
        <v>4055185</v>
      </c>
      <c r="P138" s="30">
        <v>5136567</v>
      </c>
      <c r="Q138" s="38" t="s">
        <v>2645</v>
      </c>
    </row>
    <row r="139" spans="1:17" ht="127.5" x14ac:dyDescent="0.2">
      <c r="A139" s="1" t="s">
        <v>545</v>
      </c>
      <c r="B139" s="1" t="s">
        <v>659</v>
      </c>
      <c r="C139" s="1" t="s">
        <v>683</v>
      </c>
      <c r="D139" s="1" t="s">
        <v>666</v>
      </c>
      <c r="E139" s="1" t="s">
        <v>684</v>
      </c>
      <c r="F139" s="1" t="s">
        <v>685</v>
      </c>
      <c r="G139" s="1"/>
      <c r="H139" s="1" t="s">
        <v>358</v>
      </c>
      <c r="I139" s="1" t="s">
        <v>76</v>
      </c>
      <c r="J139" s="1" t="s">
        <v>105</v>
      </c>
      <c r="K139" s="8" t="s">
        <v>31</v>
      </c>
      <c r="L139" s="1">
        <v>0</v>
      </c>
      <c r="M139" s="1">
        <v>0</v>
      </c>
      <c r="N139" s="1">
        <v>0</v>
      </c>
      <c r="O139" s="1">
        <v>0</v>
      </c>
      <c r="P139" s="1">
        <v>0</v>
      </c>
      <c r="Q139" s="37" t="s">
        <v>2634</v>
      </c>
    </row>
    <row r="140" spans="1:17" ht="242.25" x14ac:dyDescent="0.2">
      <c r="A140" s="1" t="s">
        <v>545</v>
      </c>
      <c r="B140" s="1" t="s">
        <v>686</v>
      </c>
      <c r="C140" s="1" t="s">
        <v>687</v>
      </c>
      <c r="D140" s="1" t="s">
        <v>688</v>
      </c>
      <c r="E140" s="1" t="s">
        <v>689</v>
      </c>
      <c r="F140" s="1" t="s">
        <v>690</v>
      </c>
      <c r="G140" s="1"/>
      <c r="H140" s="1" t="s">
        <v>358</v>
      </c>
      <c r="I140" s="1" t="s">
        <v>691</v>
      </c>
      <c r="J140" s="1" t="s">
        <v>575</v>
      </c>
      <c r="K140" s="8" t="s">
        <v>20</v>
      </c>
      <c r="L140" s="30">
        <v>0</v>
      </c>
      <c r="M140" s="30">
        <v>0</v>
      </c>
      <c r="N140" s="30">
        <v>1550000</v>
      </c>
      <c r="O140" s="30">
        <v>2760000</v>
      </c>
      <c r="P140" s="30">
        <v>0</v>
      </c>
      <c r="Q140" s="38" t="s">
        <v>2646</v>
      </c>
    </row>
    <row r="141" spans="1:17" ht="357" x14ac:dyDescent="0.2">
      <c r="A141" s="1" t="s">
        <v>545</v>
      </c>
      <c r="B141" s="1" t="s">
        <v>692</v>
      </c>
      <c r="C141" s="1" t="s">
        <v>693</v>
      </c>
      <c r="D141" s="1" t="s">
        <v>694</v>
      </c>
      <c r="E141" s="1" t="s">
        <v>695</v>
      </c>
      <c r="F141" s="1" t="s">
        <v>696</v>
      </c>
      <c r="G141" s="1"/>
      <c r="H141" s="1" t="s">
        <v>358</v>
      </c>
      <c r="I141" s="1" t="s">
        <v>256</v>
      </c>
      <c r="J141" s="1" t="s">
        <v>77</v>
      </c>
      <c r="K141" s="8" t="s">
        <v>31</v>
      </c>
      <c r="L141" s="30">
        <v>0</v>
      </c>
      <c r="M141" s="30">
        <v>191282</v>
      </c>
      <c r="N141" s="30">
        <v>5164619</v>
      </c>
      <c r="O141" s="30">
        <v>5738466</v>
      </c>
      <c r="P141" s="30">
        <v>6121030</v>
      </c>
      <c r="Q141" s="38" t="s">
        <v>2647</v>
      </c>
    </row>
    <row r="142" spans="1:17" ht="153" x14ac:dyDescent="0.2">
      <c r="A142" s="1" t="s">
        <v>545</v>
      </c>
      <c r="B142" s="1" t="s">
        <v>692</v>
      </c>
      <c r="C142" s="1" t="s">
        <v>697</v>
      </c>
      <c r="D142" s="1" t="s">
        <v>694</v>
      </c>
      <c r="E142" s="1" t="s">
        <v>698</v>
      </c>
      <c r="F142" s="1" t="s">
        <v>699</v>
      </c>
      <c r="G142" s="1"/>
      <c r="H142" s="1" t="s">
        <v>358</v>
      </c>
      <c r="I142" s="1" t="s">
        <v>256</v>
      </c>
      <c r="J142" s="1" t="s">
        <v>77</v>
      </c>
      <c r="K142" s="8" t="s">
        <v>31</v>
      </c>
      <c r="L142" s="30">
        <v>0</v>
      </c>
      <c r="M142" s="30">
        <v>0</v>
      </c>
      <c r="N142" s="30">
        <v>0</v>
      </c>
      <c r="O142" s="30">
        <v>0</v>
      </c>
      <c r="P142" s="30">
        <v>0</v>
      </c>
      <c r="Q142" s="38" t="s">
        <v>2648</v>
      </c>
    </row>
    <row r="143" spans="1:17" ht="255" x14ac:dyDescent="0.2">
      <c r="A143" s="1" t="s">
        <v>545</v>
      </c>
      <c r="B143" s="1" t="s">
        <v>700</v>
      </c>
      <c r="C143" s="1" t="s">
        <v>701</v>
      </c>
      <c r="D143" s="1" t="s">
        <v>702</v>
      </c>
      <c r="E143" s="1" t="s">
        <v>703</v>
      </c>
      <c r="F143" s="1" t="s">
        <v>704</v>
      </c>
      <c r="G143" s="1" t="s">
        <v>705</v>
      </c>
      <c r="H143" s="1" t="s">
        <v>706</v>
      </c>
      <c r="I143" s="1" t="s">
        <v>707</v>
      </c>
      <c r="J143" s="1" t="s">
        <v>198</v>
      </c>
      <c r="K143" s="1" t="s">
        <v>20</v>
      </c>
      <c r="L143" s="30">
        <v>0</v>
      </c>
      <c r="M143" s="30">
        <v>2582106</v>
      </c>
      <c r="N143" s="30">
        <v>2582106</v>
      </c>
      <c r="O143" s="30">
        <v>2582106</v>
      </c>
      <c r="P143" s="30">
        <v>2582106</v>
      </c>
      <c r="Q143" s="38" t="s">
        <v>2735</v>
      </c>
    </row>
    <row r="144" spans="1:17" ht="255" x14ac:dyDescent="0.2">
      <c r="A144" s="1" t="s">
        <v>545</v>
      </c>
      <c r="B144" s="1" t="s">
        <v>700</v>
      </c>
      <c r="C144" s="1" t="s">
        <v>708</v>
      </c>
      <c r="D144" s="1" t="s">
        <v>709</v>
      </c>
      <c r="E144" s="1" t="s">
        <v>710</v>
      </c>
      <c r="F144" s="1" t="s">
        <v>711</v>
      </c>
      <c r="G144" s="1"/>
      <c r="H144" s="1" t="s">
        <v>358</v>
      </c>
      <c r="I144" s="14"/>
      <c r="J144" s="1" t="s">
        <v>126</v>
      </c>
      <c r="K144" s="8" t="s">
        <v>31</v>
      </c>
      <c r="L144" s="1">
        <v>0</v>
      </c>
      <c r="M144" s="1">
        <v>0</v>
      </c>
      <c r="N144" s="1">
        <v>0</v>
      </c>
      <c r="O144" s="1">
        <v>0</v>
      </c>
      <c r="P144" s="1">
        <v>0</v>
      </c>
      <c r="Q144" s="37" t="s">
        <v>2634</v>
      </c>
    </row>
    <row r="145" spans="1:17" ht="255" x14ac:dyDescent="0.2">
      <c r="A145" s="1" t="s">
        <v>545</v>
      </c>
      <c r="B145" s="1" t="s">
        <v>700</v>
      </c>
      <c r="C145" s="1" t="s">
        <v>712</v>
      </c>
      <c r="D145" s="1" t="s">
        <v>709</v>
      </c>
      <c r="E145" s="1" t="s">
        <v>713</v>
      </c>
      <c r="F145" s="1" t="s">
        <v>714</v>
      </c>
      <c r="G145" s="1"/>
      <c r="H145" s="1" t="s">
        <v>358</v>
      </c>
      <c r="I145" s="14"/>
      <c r="J145" s="1" t="s">
        <v>126</v>
      </c>
      <c r="K145" s="8" t="s">
        <v>31</v>
      </c>
      <c r="L145" s="1">
        <v>0</v>
      </c>
      <c r="M145" s="1">
        <v>0</v>
      </c>
      <c r="N145" s="1">
        <v>0</v>
      </c>
      <c r="O145" s="1">
        <v>0</v>
      </c>
      <c r="P145" s="1">
        <v>0</v>
      </c>
      <c r="Q145" s="38" t="s">
        <v>2649</v>
      </c>
    </row>
    <row r="146" spans="1:17" ht="255" x14ac:dyDescent="0.2">
      <c r="A146" s="1" t="s">
        <v>545</v>
      </c>
      <c r="B146" s="1" t="s">
        <v>700</v>
      </c>
      <c r="C146" s="1" t="s">
        <v>715</v>
      </c>
      <c r="D146" s="1" t="s">
        <v>709</v>
      </c>
      <c r="E146" s="1" t="s">
        <v>716</v>
      </c>
      <c r="F146" s="1" t="s">
        <v>717</v>
      </c>
      <c r="G146" s="1"/>
      <c r="H146" s="1" t="s">
        <v>358</v>
      </c>
      <c r="I146" s="1" t="s">
        <v>231</v>
      </c>
      <c r="J146" s="1" t="s">
        <v>117</v>
      </c>
      <c r="K146" s="8" t="s">
        <v>31</v>
      </c>
      <c r="L146" s="30">
        <v>0</v>
      </c>
      <c r="M146" s="30">
        <v>0</v>
      </c>
      <c r="N146" s="30">
        <v>0</v>
      </c>
      <c r="O146" s="30">
        <v>0</v>
      </c>
      <c r="P146" s="30">
        <v>0</v>
      </c>
      <c r="Q146" s="38" t="s">
        <v>2650</v>
      </c>
    </row>
    <row r="147" spans="1:17" ht="255" x14ac:dyDescent="0.2">
      <c r="A147" s="1" t="s">
        <v>545</v>
      </c>
      <c r="B147" s="1" t="s">
        <v>700</v>
      </c>
      <c r="C147" s="1" t="s">
        <v>718</v>
      </c>
      <c r="D147" s="1" t="s">
        <v>709</v>
      </c>
      <c r="E147" s="1" t="s">
        <v>719</v>
      </c>
      <c r="F147" s="1" t="s">
        <v>720</v>
      </c>
      <c r="G147" s="1"/>
      <c r="H147" s="1" t="s">
        <v>358</v>
      </c>
      <c r="I147" s="1" t="s">
        <v>552</v>
      </c>
      <c r="J147" s="1" t="s">
        <v>721</v>
      </c>
      <c r="K147" s="8" t="s">
        <v>31</v>
      </c>
      <c r="L147" s="30">
        <v>0</v>
      </c>
      <c r="M147" s="30">
        <v>0</v>
      </c>
      <c r="N147" s="30">
        <v>0</v>
      </c>
      <c r="O147" s="30">
        <v>0</v>
      </c>
      <c r="P147" s="30">
        <v>0</v>
      </c>
      <c r="Q147" s="38" t="s">
        <v>2651</v>
      </c>
    </row>
    <row r="148" spans="1:17" ht="255" x14ac:dyDescent="0.2">
      <c r="A148" s="1" t="s">
        <v>545</v>
      </c>
      <c r="B148" s="1" t="s">
        <v>700</v>
      </c>
      <c r="C148" s="1" t="s">
        <v>722</v>
      </c>
      <c r="D148" s="1" t="s">
        <v>709</v>
      </c>
      <c r="E148" s="1" t="s">
        <v>723</v>
      </c>
      <c r="F148" s="1" t="s">
        <v>724</v>
      </c>
      <c r="G148" s="1"/>
      <c r="H148" s="1" t="s">
        <v>358</v>
      </c>
      <c r="I148" s="1"/>
      <c r="J148" s="1" t="s">
        <v>117</v>
      </c>
      <c r="K148" s="8" t="s">
        <v>31</v>
      </c>
      <c r="L148" s="1">
        <v>0</v>
      </c>
      <c r="M148" s="1">
        <v>0</v>
      </c>
      <c r="N148" s="1">
        <v>0</v>
      </c>
      <c r="O148" s="1">
        <v>0</v>
      </c>
      <c r="P148" s="1">
        <v>0</v>
      </c>
      <c r="Q148" s="37" t="s">
        <v>2634</v>
      </c>
    </row>
    <row r="149" spans="1:17" ht="293.25" x14ac:dyDescent="0.2">
      <c r="A149" s="1" t="s">
        <v>725</v>
      </c>
      <c r="B149" s="1" t="s">
        <v>726</v>
      </c>
      <c r="C149" s="1" t="s">
        <v>727</v>
      </c>
      <c r="D149" s="1" t="s">
        <v>728</v>
      </c>
      <c r="E149" s="1" t="s">
        <v>729</v>
      </c>
      <c r="F149" s="1" t="s">
        <v>730</v>
      </c>
      <c r="G149" s="1" t="s">
        <v>731</v>
      </c>
      <c r="H149" s="1" t="s">
        <v>231</v>
      </c>
      <c r="I149" s="1" t="s">
        <v>732</v>
      </c>
      <c r="J149" s="1" t="s">
        <v>67</v>
      </c>
      <c r="K149" s="1" t="s">
        <v>20</v>
      </c>
      <c r="L149" s="30">
        <v>0</v>
      </c>
      <c r="M149" s="30">
        <v>0</v>
      </c>
      <c r="N149" s="30">
        <v>0</v>
      </c>
      <c r="O149" s="30">
        <v>0</v>
      </c>
      <c r="P149" s="30">
        <v>0</v>
      </c>
      <c r="Q149" s="37" t="s">
        <v>2595</v>
      </c>
    </row>
    <row r="150" spans="1:17" ht="293.25" x14ac:dyDescent="0.2">
      <c r="A150" s="1" t="s">
        <v>725</v>
      </c>
      <c r="B150" s="1" t="s">
        <v>726</v>
      </c>
      <c r="C150" s="1" t="s">
        <v>733</v>
      </c>
      <c r="D150" s="1" t="s">
        <v>728</v>
      </c>
      <c r="E150" s="1" t="s">
        <v>734</v>
      </c>
      <c r="F150" s="1" t="s">
        <v>735</v>
      </c>
      <c r="G150" s="1">
        <v>393</v>
      </c>
      <c r="H150" s="1" t="s">
        <v>231</v>
      </c>
      <c r="I150" s="1"/>
      <c r="J150" s="1" t="s">
        <v>19</v>
      </c>
      <c r="K150" s="1" t="s">
        <v>31</v>
      </c>
      <c r="L150" s="30">
        <v>0</v>
      </c>
      <c r="M150" s="30">
        <v>0</v>
      </c>
      <c r="N150" s="30">
        <v>0</v>
      </c>
      <c r="O150" s="30">
        <v>0</v>
      </c>
      <c r="P150" s="30">
        <v>0</v>
      </c>
      <c r="Q150" s="37" t="s">
        <v>2595</v>
      </c>
    </row>
    <row r="151" spans="1:17" ht="293.25" x14ac:dyDescent="0.2">
      <c r="A151" s="1" t="s">
        <v>725</v>
      </c>
      <c r="B151" s="1" t="s">
        <v>726</v>
      </c>
      <c r="C151" s="1" t="s">
        <v>736</v>
      </c>
      <c r="D151" s="1" t="s">
        <v>728</v>
      </c>
      <c r="E151" s="1" t="s">
        <v>737</v>
      </c>
      <c r="F151" s="1" t="s">
        <v>738</v>
      </c>
      <c r="G151" s="1">
        <v>438</v>
      </c>
      <c r="H151" s="1" t="s">
        <v>231</v>
      </c>
      <c r="I151" s="1" t="s">
        <v>739</v>
      </c>
      <c r="J151" s="1" t="s">
        <v>110</v>
      </c>
      <c r="K151" s="1" t="s">
        <v>31</v>
      </c>
      <c r="L151" s="30">
        <v>0</v>
      </c>
      <c r="M151" s="30">
        <v>0</v>
      </c>
      <c r="N151" s="30">
        <v>0</v>
      </c>
      <c r="O151" s="30">
        <v>0</v>
      </c>
      <c r="P151" s="30">
        <v>0</v>
      </c>
      <c r="Q151" s="37" t="s">
        <v>2595</v>
      </c>
    </row>
    <row r="152" spans="1:17" ht="165.75" x14ac:dyDescent="0.2">
      <c r="A152" s="1" t="s">
        <v>725</v>
      </c>
      <c r="B152" s="1" t="s">
        <v>740</v>
      </c>
      <c r="C152" s="1" t="s">
        <v>741</v>
      </c>
      <c r="D152" s="1" t="s">
        <v>742</v>
      </c>
      <c r="E152" s="1" t="s">
        <v>743</v>
      </c>
      <c r="F152" s="1" t="s">
        <v>744</v>
      </c>
      <c r="G152" s="1" t="s">
        <v>745</v>
      </c>
      <c r="H152" s="1" t="s">
        <v>231</v>
      </c>
      <c r="I152" s="1" t="s">
        <v>746</v>
      </c>
      <c r="J152" s="1" t="s">
        <v>451</v>
      </c>
      <c r="K152" s="1" t="s">
        <v>31</v>
      </c>
      <c r="L152" s="30">
        <v>0</v>
      </c>
      <c r="M152" s="30">
        <v>0</v>
      </c>
      <c r="N152" s="30">
        <v>0</v>
      </c>
      <c r="O152" s="30">
        <v>0</v>
      </c>
      <c r="P152" s="30">
        <v>0</v>
      </c>
      <c r="Q152" s="37" t="s">
        <v>2595</v>
      </c>
    </row>
    <row r="153" spans="1:17" ht="165.75" x14ac:dyDescent="0.2">
      <c r="A153" s="1" t="s">
        <v>725</v>
      </c>
      <c r="B153" s="1" t="s">
        <v>740</v>
      </c>
      <c r="C153" s="1" t="s">
        <v>747</v>
      </c>
      <c r="D153" s="1" t="s">
        <v>742</v>
      </c>
      <c r="E153" s="1" t="s">
        <v>748</v>
      </c>
      <c r="F153" s="1" t="s">
        <v>749</v>
      </c>
      <c r="G153" s="1" t="s">
        <v>745</v>
      </c>
      <c r="H153" s="1" t="s">
        <v>231</v>
      </c>
      <c r="I153" s="1" t="s">
        <v>750</v>
      </c>
      <c r="J153" s="1" t="s">
        <v>117</v>
      </c>
      <c r="K153" s="1" t="s">
        <v>31</v>
      </c>
      <c r="L153" s="30">
        <v>0</v>
      </c>
      <c r="M153" s="30">
        <v>0</v>
      </c>
      <c r="N153" s="30">
        <v>0</v>
      </c>
      <c r="O153" s="30">
        <v>0</v>
      </c>
      <c r="P153" s="30">
        <v>0</v>
      </c>
      <c r="Q153" s="37" t="s">
        <v>2595</v>
      </c>
    </row>
    <row r="154" spans="1:17" ht="102" x14ac:dyDescent="0.2">
      <c r="A154" s="1" t="s">
        <v>725</v>
      </c>
      <c r="B154" s="1" t="s">
        <v>751</v>
      </c>
      <c r="C154" s="1" t="s">
        <v>752</v>
      </c>
      <c r="D154" s="1" t="s">
        <v>753</v>
      </c>
      <c r="E154" s="1" t="s">
        <v>754</v>
      </c>
      <c r="F154" s="1" t="s">
        <v>755</v>
      </c>
      <c r="G154" s="1" t="s">
        <v>40</v>
      </c>
      <c r="H154" s="1" t="s">
        <v>76</v>
      </c>
      <c r="I154" s="1"/>
      <c r="J154" s="1" t="s">
        <v>172</v>
      </c>
      <c r="K154" s="1" t="s">
        <v>31</v>
      </c>
      <c r="L154" s="30">
        <v>0</v>
      </c>
      <c r="M154" s="30">
        <v>0</v>
      </c>
      <c r="N154" s="30">
        <v>0</v>
      </c>
      <c r="O154" s="30">
        <v>0</v>
      </c>
      <c r="P154" s="30">
        <v>0</v>
      </c>
      <c r="Q154" s="37" t="s">
        <v>2595</v>
      </c>
    </row>
    <row r="155" spans="1:17" ht="140.25" x14ac:dyDescent="0.2">
      <c r="A155" s="1" t="s">
        <v>725</v>
      </c>
      <c r="B155" s="1" t="s">
        <v>756</v>
      </c>
      <c r="C155" s="1" t="s">
        <v>757</v>
      </c>
      <c r="D155" s="1" t="s">
        <v>758</v>
      </c>
      <c r="E155" s="1" t="s">
        <v>759</v>
      </c>
      <c r="F155" s="1" t="s">
        <v>760</v>
      </c>
      <c r="G155" s="1" t="s">
        <v>40</v>
      </c>
      <c r="H155" s="1" t="s">
        <v>76</v>
      </c>
      <c r="I155" s="1"/>
      <c r="J155" s="1" t="s">
        <v>41</v>
      </c>
      <c r="K155" s="1" t="s">
        <v>31</v>
      </c>
      <c r="L155" s="30">
        <v>0</v>
      </c>
      <c r="M155" s="30">
        <v>0</v>
      </c>
      <c r="N155" s="30">
        <v>0</v>
      </c>
      <c r="O155" s="30">
        <v>0</v>
      </c>
      <c r="P155" s="30">
        <v>0</v>
      </c>
      <c r="Q155" s="37" t="s">
        <v>2595</v>
      </c>
    </row>
    <row r="156" spans="1:17" ht="191.25" x14ac:dyDescent="0.2">
      <c r="A156" s="1" t="s">
        <v>725</v>
      </c>
      <c r="B156" s="1" t="s">
        <v>761</v>
      </c>
      <c r="C156" s="1" t="s">
        <v>762</v>
      </c>
      <c r="D156" s="1" t="s">
        <v>763</v>
      </c>
      <c r="E156" s="1" t="s">
        <v>764</v>
      </c>
      <c r="F156" s="1" t="s">
        <v>765</v>
      </c>
      <c r="G156" s="1" t="s">
        <v>766</v>
      </c>
      <c r="H156" s="1" t="s">
        <v>51</v>
      </c>
      <c r="I156" s="1" t="s">
        <v>767</v>
      </c>
      <c r="J156" s="12" t="s">
        <v>768</v>
      </c>
      <c r="K156" s="1" t="s">
        <v>31</v>
      </c>
      <c r="L156" s="30">
        <v>0</v>
      </c>
      <c r="M156" s="30">
        <v>0</v>
      </c>
      <c r="N156" s="30">
        <v>0</v>
      </c>
      <c r="O156" s="30">
        <v>0</v>
      </c>
      <c r="P156" s="30">
        <v>0</v>
      </c>
      <c r="Q156" s="38" t="s">
        <v>2582</v>
      </c>
    </row>
    <row r="157" spans="1:17" ht="76.5" x14ac:dyDescent="0.2">
      <c r="A157" s="1" t="s">
        <v>769</v>
      </c>
      <c r="B157" s="1" t="s">
        <v>770</v>
      </c>
      <c r="C157" s="1" t="s">
        <v>771</v>
      </c>
      <c r="D157" s="1" t="s">
        <v>772</v>
      </c>
      <c r="E157" s="1" t="s">
        <v>773</v>
      </c>
      <c r="F157" s="1" t="s">
        <v>774</v>
      </c>
      <c r="G157" s="1">
        <v>438</v>
      </c>
      <c r="H157" s="1" t="s">
        <v>231</v>
      </c>
      <c r="I157" s="1" t="s">
        <v>775</v>
      </c>
      <c r="J157" s="1" t="s">
        <v>19</v>
      </c>
      <c r="K157" s="1" t="s">
        <v>31</v>
      </c>
      <c r="L157" s="30">
        <v>0</v>
      </c>
      <c r="M157" s="30">
        <v>0</v>
      </c>
      <c r="N157" s="30">
        <v>0</v>
      </c>
      <c r="O157" s="30">
        <v>0</v>
      </c>
      <c r="P157" s="30">
        <v>0</v>
      </c>
      <c r="Q157" s="37" t="s">
        <v>2595</v>
      </c>
    </row>
    <row r="158" spans="1:17" ht="76.5" x14ac:dyDescent="0.2">
      <c r="A158" s="1" t="s">
        <v>769</v>
      </c>
      <c r="B158" s="1" t="s">
        <v>770</v>
      </c>
      <c r="C158" s="1" t="s">
        <v>776</v>
      </c>
      <c r="D158" s="1" t="s">
        <v>777</v>
      </c>
      <c r="E158" s="1" t="s">
        <v>778</v>
      </c>
      <c r="F158" s="1" t="s">
        <v>779</v>
      </c>
      <c r="G158" s="1">
        <v>438</v>
      </c>
      <c r="H158" s="1" t="s">
        <v>324</v>
      </c>
      <c r="I158" s="1" t="s">
        <v>780</v>
      </c>
      <c r="J158" s="1" t="s">
        <v>198</v>
      </c>
      <c r="K158" s="1" t="s">
        <v>31</v>
      </c>
      <c r="L158" s="30">
        <v>0</v>
      </c>
      <c r="M158" s="30">
        <v>0</v>
      </c>
      <c r="N158" s="30">
        <v>0</v>
      </c>
      <c r="O158" s="30">
        <v>0</v>
      </c>
      <c r="P158" s="30">
        <v>0</v>
      </c>
      <c r="Q158" s="37" t="s">
        <v>2595</v>
      </c>
    </row>
    <row r="159" spans="1:17" ht="102" x14ac:dyDescent="0.2">
      <c r="A159" s="1" t="s">
        <v>769</v>
      </c>
      <c r="B159" s="1" t="s">
        <v>770</v>
      </c>
      <c r="C159" s="1" t="s">
        <v>781</v>
      </c>
      <c r="D159" s="1" t="s">
        <v>777</v>
      </c>
      <c r="E159" s="1" t="s">
        <v>782</v>
      </c>
      <c r="F159" s="1" t="s">
        <v>783</v>
      </c>
      <c r="G159" s="1">
        <v>438</v>
      </c>
      <c r="H159" s="1" t="s">
        <v>231</v>
      </c>
      <c r="I159" s="1" t="s">
        <v>784</v>
      </c>
      <c r="J159" s="1" t="s">
        <v>785</v>
      </c>
      <c r="K159" s="1" t="s">
        <v>31</v>
      </c>
      <c r="L159" s="30">
        <v>0</v>
      </c>
      <c r="M159" s="30">
        <v>0</v>
      </c>
      <c r="N159" s="30">
        <v>0</v>
      </c>
      <c r="O159" s="30">
        <v>0</v>
      </c>
      <c r="P159" s="30">
        <v>0</v>
      </c>
      <c r="Q159" s="37" t="s">
        <v>2595</v>
      </c>
    </row>
    <row r="160" spans="1:17" ht="76.5" x14ac:dyDescent="0.2">
      <c r="A160" s="1" t="s">
        <v>769</v>
      </c>
      <c r="B160" s="1" t="s">
        <v>770</v>
      </c>
      <c r="C160" s="1" t="s">
        <v>786</v>
      </c>
      <c r="D160" s="1" t="s">
        <v>777</v>
      </c>
      <c r="E160" s="1" t="s">
        <v>787</v>
      </c>
      <c r="F160" s="1" t="s">
        <v>788</v>
      </c>
      <c r="G160" s="1">
        <v>438</v>
      </c>
      <c r="H160" s="1" t="s">
        <v>231</v>
      </c>
      <c r="I160" s="1" t="s">
        <v>775</v>
      </c>
      <c r="J160" s="1" t="s">
        <v>47</v>
      </c>
      <c r="K160" s="1" t="s">
        <v>31</v>
      </c>
      <c r="L160" s="30">
        <v>0</v>
      </c>
      <c r="M160" s="30">
        <v>0</v>
      </c>
      <c r="N160" s="30">
        <v>0</v>
      </c>
      <c r="O160" s="30">
        <v>0</v>
      </c>
      <c r="P160" s="30">
        <v>0</v>
      </c>
      <c r="Q160" s="37" t="s">
        <v>2595</v>
      </c>
    </row>
    <row r="161" spans="1:17" ht="165.75" x14ac:dyDescent="0.2">
      <c r="A161" s="1" t="s">
        <v>769</v>
      </c>
      <c r="B161" s="1" t="s">
        <v>789</v>
      </c>
      <c r="C161" s="1" t="s">
        <v>790</v>
      </c>
      <c r="D161" s="1" t="s">
        <v>777</v>
      </c>
      <c r="E161" s="1" t="s">
        <v>791</v>
      </c>
      <c r="F161" s="1" t="s">
        <v>792</v>
      </c>
      <c r="G161" s="1" t="s">
        <v>793</v>
      </c>
      <c r="H161" s="1" t="s">
        <v>231</v>
      </c>
      <c r="I161" s="1"/>
      <c r="J161" s="1" t="s">
        <v>794</v>
      </c>
      <c r="K161" s="1" t="s">
        <v>20</v>
      </c>
      <c r="L161" s="30">
        <v>0</v>
      </c>
      <c r="M161" s="30">
        <v>0</v>
      </c>
      <c r="N161" s="30">
        <v>0</v>
      </c>
      <c r="O161" s="30">
        <v>0</v>
      </c>
      <c r="P161" s="30">
        <v>0</v>
      </c>
      <c r="Q161" s="37" t="s">
        <v>2595</v>
      </c>
    </row>
    <row r="162" spans="1:17" ht="89.25" x14ac:dyDescent="0.2">
      <c r="A162" s="1" t="s">
        <v>769</v>
      </c>
      <c r="B162" s="1" t="s">
        <v>795</v>
      </c>
      <c r="C162" s="1" t="s">
        <v>796</v>
      </c>
      <c r="D162" s="1" t="s">
        <v>797</v>
      </c>
      <c r="E162" s="1" t="s">
        <v>798</v>
      </c>
      <c r="F162" s="1" t="s">
        <v>799</v>
      </c>
      <c r="G162" s="1" t="s">
        <v>800</v>
      </c>
      <c r="H162" s="1" t="s">
        <v>231</v>
      </c>
      <c r="I162" s="1" t="s">
        <v>801</v>
      </c>
      <c r="J162" s="1" t="s">
        <v>77</v>
      </c>
      <c r="K162" s="1" t="s">
        <v>31</v>
      </c>
      <c r="L162" s="30">
        <v>0</v>
      </c>
      <c r="M162" s="30">
        <v>0</v>
      </c>
      <c r="N162" s="30">
        <v>0</v>
      </c>
      <c r="O162" s="30">
        <v>0</v>
      </c>
      <c r="P162" s="30">
        <v>0</v>
      </c>
      <c r="Q162" s="37" t="s">
        <v>2595</v>
      </c>
    </row>
    <row r="163" spans="1:17" ht="76.5" x14ac:dyDescent="0.2">
      <c r="A163" s="1" t="s">
        <v>769</v>
      </c>
      <c r="B163" s="1" t="s">
        <v>795</v>
      </c>
      <c r="C163" s="1" t="s">
        <v>802</v>
      </c>
      <c r="D163" s="1" t="s">
        <v>797</v>
      </c>
      <c r="E163" s="1" t="s">
        <v>803</v>
      </c>
      <c r="F163" s="1" t="s">
        <v>804</v>
      </c>
      <c r="G163" s="1" t="s">
        <v>805</v>
      </c>
      <c r="H163" s="1" t="s">
        <v>231</v>
      </c>
      <c r="I163" s="1" t="s">
        <v>256</v>
      </c>
      <c r="J163" s="1" t="s">
        <v>806</v>
      </c>
      <c r="K163" s="1" t="s">
        <v>31</v>
      </c>
      <c r="L163" s="30">
        <v>0</v>
      </c>
      <c r="M163" s="30">
        <v>0</v>
      </c>
      <c r="N163" s="30">
        <v>0</v>
      </c>
      <c r="O163" s="30">
        <v>0</v>
      </c>
      <c r="P163" s="30">
        <v>0</v>
      </c>
      <c r="Q163" s="37" t="s">
        <v>2595</v>
      </c>
    </row>
    <row r="164" spans="1:17" ht="102" x14ac:dyDescent="0.2">
      <c r="A164" s="1" t="s">
        <v>769</v>
      </c>
      <c r="B164" s="1" t="s">
        <v>795</v>
      </c>
      <c r="C164" s="1" t="s">
        <v>807</v>
      </c>
      <c r="D164" s="1" t="s">
        <v>797</v>
      </c>
      <c r="E164" s="1" t="s">
        <v>808</v>
      </c>
      <c r="F164" s="1" t="s">
        <v>809</v>
      </c>
      <c r="G164" s="1" t="s">
        <v>810</v>
      </c>
      <c r="H164" s="1" t="s">
        <v>231</v>
      </c>
      <c r="I164" s="1" t="s">
        <v>811</v>
      </c>
      <c r="J164" s="1" t="s">
        <v>812</v>
      </c>
      <c r="K164" s="1" t="s">
        <v>31</v>
      </c>
      <c r="L164" s="30">
        <v>0</v>
      </c>
      <c r="M164" s="30">
        <v>0</v>
      </c>
      <c r="N164" s="30">
        <v>0</v>
      </c>
      <c r="O164" s="30">
        <v>0</v>
      </c>
      <c r="P164" s="30">
        <v>0</v>
      </c>
      <c r="Q164" s="37" t="s">
        <v>2595</v>
      </c>
    </row>
    <row r="165" spans="1:17" ht="114.75" x14ac:dyDescent="0.2">
      <c r="A165" s="1" t="s">
        <v>769</v>
      </c>
      <c r="B165" s="1" t="s">
        <v>813</v>
      </c>
      <c r="C165" s="1" t="s">
        <v>814</v>
      </c>
      <c r="D165" s="1" t="s">
        <v>815</v>
      </c>
      <c r="E165" s="1" t="s">
        <v>816</v>
      </c>
      <c r="F165" s="1" t="s">
        <v>817</v>
      </c>
      <c r="G165" s="1">
        <v>438</v>
      </c>
      <c r="H165" s="1" t="s">
        <v>104</v>
      </c>
      <c r="I165" s="1" t="s">
        <v>231</v>
      </c>
      <c r="J165" s="1" t="s">
        <v>198</v>
      </c>
      <c r="K165" s="1" t="s">
        <v>31</v>
      </c>
      <c r="L165" s="30">
        <v>0</v>
      </c>
      <c r="M165" s="30">
        <v>0</v>
      </c>
      <c r="N165" s="30">
        <v>0</v>
      </c>
      <c r="O165" s="30">
        <v>0</v>
      </c>
      <c r="P165" s="30">
        <v>0</v>
      </c>
      <c r="Q165" s="37" t="s">
        <v>2580</v>
      </c>
    </row>
    <row r="166" spans="1:17" ht="165.75" x14ac:dyDescent="0.2">
      <c r="A166" s="1" t="s">
        <v>769</v>
      </c>
      <c r="B166" s="1" t="s">
        <v>818</v>
      </c>
      <c r="C166" s="1" t="s">
        <v>819</v>
      </c>
      <c r="D166" s="1" t="s">
        <v>820</v>
      </c>
      <c r="E166" s="1" t="s">
        <v>821</v>
      </c>
      <c r="F166" s="1" t="s">
        <v>822</v>
      </c>
      <c r="G166" s="1">
        <v>438</v>
      </c>
      <c r="H166" s="1" t="s">
        <v>231</v>
      </c>
      <c r="I166" s="1" t="s">
        <v>823</v>
      </c>
      <c r="J166" s="1" t="s">
        <v>198</v>
      </c>
      <c r="K166" s="1" t="s">
        <v>31</v>
      </c>
      <c r="L166" s="30">
        <v>0</v>
      </c>
      <c r="M166" s="30">
        <v>0</v>
      </c>
      <c r="N166" s="30">
        <v>0</v>
      </c>
      <c r="O166" s="30">
        <v>0</v>
      </c>
      <c r="P166" s="30">
        <v>0</v>
      </c>
      <c r="Q166" s="37" t="s">
        <v>2595</v>
      </c>
    </row>
    <row r="167" spans="1:17" ht="89.25" x14ac:dyDescent="0.2">
      <c r="A167" s="1" t="s">
        <v>769</v>
      </c>
      <c r="B167" s="1" t="s">
        <v>818</v>
      </c>
      <c r="C167" s="1" t="s">
        <v>824</v>
      </c>
      <c r="D167" s="1" t="s">
        <v>820</v>
      </c>
      <c r="E167" s="1" t="s">
        <v>825</v>
      </c>
      <c r="F167" s="1" t="s">
        <v>826</v>
      </c>
      <c r="G167" s="1">
        <v>338</v>
      </c>
      <c r="H167" s="1" t="s">
        <v>231</v>
      </c>
      <c r="I167" s="1"/>
      <c r="J167" s="1" t="s">
        <v>827</v>
      </c>
      <c r="K167" s="1" t="s">
        <v>31</v>
      </c>
      <c r="L167" s="30">
        <v>0</v>
      </c>
      <c r="M167" s="30">
        <v>0</v>
      </c>
      <c r="N167" s="30">
        <v>0</v>
      </c>
      <c r="O167" s="30">
        <v>0</v>
      </c>
      <c r="P167" s="30">
        <v>0</v>
      </c>
      <c r="Q167" s="37" t="s">
        <v>2595</v>
      </c>
    </row>
    <row r="168" spans="1:17" ht="102" x14ac:dyDescent="0.2">
      <c r="A168" s="1" t="s">
        <v>769</v>
      </c>
      <c r="B168" s="1" t="s">
        <v>818</v>
      </c>
      <c r="C168" s="1" t="s">
        <v>828</v>
      </c>
      <c r="D168" s="1" t="s">
        <v>820</v>
      </c>
      <c r="E168" s="1" t="s">
        <v>829</v>
      </c>
      <c r="F168" s="1" t="s">
        <v>830</v>
      </c>
      <c r="G168" s="1">
        <v>183</v>
      </c>
      <c r="H168" s="1" t="s">
        <v>231</v>
      </c>
      <c r="I168" s="1" t="s">
        <v>811</v>
      </c>
      <c r="J168" s="1" t="s">
        <v>812</v>
      </c>
      <c r="K168" s="1" t="s">
        <v>31</v>
      </c>
      <c r="L168" s="30">
        <v>0</v>
      </c>
      <c r="M168" s="30">
        <v>0</v>
      </c>
      <c r="N168" s="30">
        <v>0</v>
      </c>
      <c r="O168" s="30">
        <v>0</v>
      </c>
      <c r="P168" s="30">
        <v>0</v>
      </c>
      <c r="Q168" s="37" t="s">
        <v>2595</v>
      </c>
    </row>
    <row r="169" spans="1:17" ht="153" x14ac:dyDescent="0.2">
      <c r="A169" s="1" t="s">
        <v>769</v>
      </c>
      <c r="B169" s="1" t="s">
        <v>831</v>
      </c>
      <c r="C169" s="1" t="s">
        <v>832</v>
      </c>
      <c r="D169" s="1" t="s">
        <v>833</v>
      </c>
      <c r="E169" s="1" t="s">
        <v>834</v>
      </c>
      <c r="F169" s="1" t="s">
        <v>835</v>
      </c>
      <c r="G169" s="1">
        <v>438</v>
      </c>
      <c r="H169" s="1" t="s">
        <v>231</v>
      </c>
      <c r="I169" s="1"/>
      <c r="J169" s="1" t="s">
        <v>836</v>
      </c>
      <c r="K169" s="1" t="s">
        <v>31</v>
      </c>
      <c r="L169" s="30">
        <v>0</v>
      </c>
      <c r="M169" s="30">
        <v>0</v>
      </c>
      <c r="N169" s="30">
        <v>0</v>
      </c>
      <c r="O169" s="30">
        <v>0</v>
      </c>
      <c r="P169" s="30">
        <v>0</v>
      </c>
      <c r="Q169" s="37" t="s">
        <v>2595</v>
      </c>
    </row>
    <row r="170" spans="1:17" ht="216.75" x14ac:dyDescent="0.2">
      <c r="A170" s="1" t="s">
        <v>769</v>
      </c>
      <c r="B170" s="1" t="s">
        <v>831</v>
      </c>
      <c r="C170" s="1" t="s">
        <v>837</v>
      </c>
      <c r="D170" s="1" t="s">
        <v>833</v>
      </c>
      <c r="E170" s="1" t="s">
        <v>838</v>
      </c>
      <c r="F170" s="1" t="s">
        <v>839</v>
      </c>
      <c r="G170" s="1">
        <v>436</v>
      </c>
      <c r="H170" s="1" t="s">
        <v>324</v>
      </c>
      <c r="I170" s="1"/>
      <c r="J170" s="1" t="s">
        <v>840</v>
      </c>
      <c r="K170" s="1" t="s">
        <v>31</v>
      </c>
      <c r="L170" s="30">
        <v>0</v>
      </c>
      <c r="M170" s="30">
        <v>0</v>
      </c>
      <c r="N170" s="30">
        <v>0</v>
      </c>
      <c r="O170" s="30">
        <v>0</v>
      </c>
      <c r="P170" s="30">
        <v>0</v>
      </c>
      <c r="Q170" s="37" t="s">
        <v>2595</v>
      </c>
    </row>
    <row r="171" spans="1:17" ht="153" x14ac:dyDescent="0.2">
      <c r="A171" s="1" t="s">
        <v>769</v>
      </c>
      <c r="B171" s="1" t="s">
        <v>831</v>
      </c>
      <c r="C171" s="1" t="s">
        <v>841</v>
      </c>
      <c r="D171" s="1" t="s">
        <v>833</v>
      </c>
      <c r="E171" s="1" t="s">
        <v>842</v>
      </c>
      <c r="F171" s="1" t="s">
        <v>843</v>
      </c>
      <c r="G171" s="1" t="s">
        <v>844</v>
      </c>
      <c r="H171" s="1" t="s">
        <v>231</v>
      </c>
      <c r="I171" s="1"/>
      <c r="J171" s="1" t="s">
        <v>77</v>
      </c>
      <c r="K171" s="1" t="s">
        <v>31</v>
      </c>
      <c r="L171" s="30">
        <v>0</v>
      </c>
      <c r="M171" s="30">
        <v>0</v>
      </c>
      <c r="N171" s="30">
        <v>0</v>
      </c>
      <c r="O171" s="30">
        <v>0</v>
      </c>
      <c r="P171" s="30">
        <v>0</v>
      </c>
      <c r="Q171" s="37" t="s">
        <v>2595</v>
      </c>
    </row>
    <row r="172" spans="1:17" ht="153" x14ac:dyDescent="0.2">
      <c r="A172" s="1" t="s">
        <v>769</v>
      </c>
      <c r="B172" s="1" t="s">
        <v>831</v>
      </c>
      <c r="C172" s="1" t="s">
        <v>845</v>
      </c>
      <c r="D172" s="1" t="s">
        <v>846</v>
      </c>
      <c r="E172" s="1" t="s">
        <v>847</v>
      </c>
      <c r="F172" s="1" t="s">
        <v>848</v>
      </c>
      <c r="G172" s="1" t="s">
        <v>849</v>
      </c>
      <c r="H172" s="1" t="s">
        <v>231</v>
      </c>
      <c r="I172" s="1" t="s">
        <v>850</v>
      </c>
      <c r="J172" s="1" t="s">
        <v>198</v>
      </c>
      <c r="K172" s="1" t="s">
        <v>31</v>
      </c>
      <c r="L172" s="30">
        <v>0</v>
      </c>
      <c r="M172" s="30">
        <v>0</v>
      </c>
      <c r="N172" s="30">
        <v>0</v>
      </c>
      <c r="O172" s="30">
        <v>0</v>
      </c>
      <c r="P172" s="30">
        <v>0</v>
      </c>
      <c r="Q172" s="37" t="s">
        <v>2595</v>
      </c>
    </row>
    <row r="173" spans="1:17" ht="153" x14ac:dyDescent="0.2">
      <c r="A173" s="1" t="s">
        <v>769</v>
      </c>
      <c r="B173" s="1" t="s">
        <v>831</v>
      </c>
      <c r="C173" s="1" t="s">
        <v>851</v>
      </c>
      <c r="D173" s="1" t="s">
        <v>833</v>
      </c>
      <c r="E173" s="1" t="s">
        <v>852</v>
      </c>
      <c r="F173" s="1" t="s">
        <v>853</v>
      </c>
      <c r="G173" s="1" t="s">
        <v>854</v>
      </c>
      <c r="H173" s="1" t="s">
        <v>231</v>
      </c>
      <c r="I173" s="1" t="s">
        <v>855</v>
      </c>
      <c r="J173" s="1" t="s">
        <v>856</v>
      </c>
      <c r="K173" s="1" t="s">
        <v>31</v>
      </c>
      <c r="L173" s="30">
        <v>0</v>
      </c>
      <c r="M173" s="30">
        <v>0</v>
      </c>
      <c r="N173" s="30">
        <v>0</v>
      </c>
      <c r="O173" s="30">
        <v>0</v>
      </c>
      <c r="P173" s="30">
        <v>0</v>
      </c>
      <c r="Q173" s="37" t="s">
        <v>2595</v>
      </c>
    </row>
    <row r="174" spans="1:17" ht="153" x14ac:dyDescent="0.2">
      <c r="A174" s="1" t="s">
        <v>769</v>
      </c>
      <c r="B174" s="1" t="s">
        <v>857</v>
      </c>
      <c r="C174" s="1" t="s">
        <v>858</v>
      </c>
      <c r="D174" s="1" t="s">
        <v>859</v>
      </c>
      <c r="E174" s="1" t="s">
        <v>860</v>
      </c>
      <c r="F174" s="1" t="s">
        <v>861</v>
      </c>
      <c r="G174" s="1">
        <v>438</v>
      </c>
      <c r="H174" s="1" t="s">
        <v>324</v>
      </c>
      <c r="I174" s="1" t="s">
        <v>862</v>
      </c>
      <c r="J174" s="1" t="s">
        <v>77</v>
      </c>
      <c r="K174" s="1" t="s">
        <v>31</v>
      </c>
      <c r="L174" s="30">
        <v>0</v>
      </c>
      <c r="M174" s="30">
        <v>0</v>
      </c>
      <c r="N174" s="30">
        <v>0</v>
      </c>
      <c r="O174" s="30">
        <v>0</v>
      </c>
      <c r="P174" s="30">
        <v>0</v>
      </c>
      <c r="Q174" s="37" t="s">
        <v>2595</v>
      </c>
    </row>
    <row r="175" spans="1:17" ht="89.25" x14ac:dyDescent="0.2">
      <c r="A175" s="1" t="s">
        <v>769</v>
      </c>
      <c r="B175" s="1" t="s">
        <v>863</v>
      </c>
      <c r="C175" s="1" t="s">
        <v>864</v>
      </c>
      <c r="D175" s="1" t="s">
        <v>865</v>
      </c>
      <c r="E175" s="1" t="s">
        <v>866</v>
      </c>
      <c r="F175" s="1" t="s">
        <v>867</v>
      </c>
      <c r="G175" s="1">
        <v>438</v>
      </c>
      <c r="H175" s="1" t="s">
        <v>231</v>
      </c>
      <c r="I175" s="1" t="s">
        <v>868</v>
      </c>
      <c r="J175" s="1" t="s">
        <v>117</v>
      </c>
      <c r="K175" s="1" t="s">
        <v>31</v>
      </c>
      <c r="L175" s="30">
        <v>0</v>
      </c>
      <c r="M175" s="30">
        <v>0</v>
      </c>
      <c r="N175" s="30">
        <v>0</v>
      </c>
      <c r="O175" s="30">
        <v>0</v>
      </c>
      <c r="P175" s="30">
        <v>0</v>
      </c>
      <c r="Q175" s="37" t="s">
        <v>2595</v>
      </c>
    </row>
    <row r="176" spans="1:17" ht="63.75" x14ac:dyDescent="0.2">
      <c r="A176" s="1" t="s">
        <v>769</v>
      </c>
      <c r="B176" s="1" t="s">
        <v>863</v>
      </c>
      <c r="C176" s="1" t="s">
        <v>869</v>
      </c>
      <c r="D176" s="1" t="s">
        <v>865</v>
      </c>
      <c r="E176" s="1" t="s">
        <v>870</v>
      </c>
      <c r="F176" s="1" t="s">
        <v>871</v>
      </c>
      <c r="G176" s="1">
        <v>438</v>
      </c>
      <c r="H176" s="1" t="s">
        <v>231</v>
      </c>
      <c r="I176" s="1" t="s">
        <v>868</v>
      </c>
      <c r="J176" s="1" t="s">
        <v>110</v>
      </c>
      <c r="K176" s="1" t="s">
        <v>31</v>
      </c>
      <c r="L176" s="30">
        <v>0</v>
      </c>
      <c r="M176" s="30">
        <v>0</v>
      </c>
      <c r="N176" s="30">
        <v>0</v>
      </c>
      <c r="O176" s="30">
        <v>0</v>
      </c>
      <c r="P176" s="30">
        <v>0</v>
      </c>
      <c r="Q176" s="37" t="s">
        <v>2595</v>
      </c>
    </row>
    <row r="177" spans="1:17" ht="114.75" x14ac:dyDescent="0.2">
      <c r="A177" s="1" t="s">
        <v>872</v>
      </c>
      <c r="B177" s="1" t="s">
        <v>873</v>
      </c>
      <c r="C177" s="1" t="s">
        <v>874</v>
      </c>
      <c r="D177" s="1" t="s">
        <v>875</v>
      </c>
      <c r="E177" s="1" t="s">
        <v>876</v>
      </c>
      <c r="F177" s="1" t="s">
        <v>877</v>
      </c>
      <c r="G177" s="1">
        <v>196</v>
      </c>
      <c r="H177" s="1" t="s">
        <v>51</v>
      </c>
      <c r="I177" s="1" t="s">
        <v>76</v>
      </c>
      <c r="J177" s="12" t="s">
        <v>77</v>
      </c>
      <c r="K177" s="1" t="s">
        <v>31</v>
      </c>
      <c r="L177" s="30">
        <v>0</v>
      </c>
      <c r="M177" s="30">
        <v>0</v>
      </c>
      <c r="N177" s="30">
        <v>0</v>
      </c>
      <c r="O177" s="30">
        <v>0</v>
      </c>
      <c r="P177" s="30">
        <v>0</v>
      </c>
      <c r="Q177" s="38" t="s">
        <v>2586</v>
      </c>
    </row>
    <row r="178" spans="1:17" ht="165.75" x14ac:dyDescent="0.2">
      <c r="A178" s="1" t="s">
        <v>872</v>
      </c>
      <c r="B178" s="1" t="s">
        <v>878</v>
      </c>
      <c r="C178" s="1" t="s">
        <v>879</v>
      </c>
      <c r="D178" s="1" t="s">
        <v>880</v>
      </c>
      <c r="E178" s="1" t="s">
        <v>881</v>
      </c>
      <c r="F178" s="1" t="s">
        <v>882</v>
      </c>
      <c r="G178" s="1">
        <v>207</v>
      </c>
      <c r="H178" s="1" t="s">
        <v>51</v>
      </c>
      <c r="I178" s="1" t="s">
        <v>883</v>
      </c>
      <c r="J178" s="1" t="s">
        <v>99</v>
      </c>
      <c r="K178" s="1" t="s">
        <v>20</v>
      </c>
      <c r="L178" s="30">
        <v>0</v>
      </c>
      <c r="M178" s="30">
        <v>0</v>
      </c>
      <c r="N178" s="30">
        <v>0</v>
      </c>
      <c r="O178" s="30">
        <v>0</v>
      </c>
      <c r="P178" s="30">
        <v>0</v>
      </c>
      <c r="Q178" s="39" t="s">
        <v>2595</v>
      </c>
    </row>
    <row r="179" spans="1:17" ht="165.75" x14ac:dyDescent="0.2">
      <c r="A179" s="1" t="s">
        <v>872</v>
      </c>
      <c r="B179" s="1" t="s">
        <v>878</v>
      </c>
      <c r="C179" s="1" t="s">
        <v>884</v>
      </c>
      <c r="D179" s="1" t="s">
        <v>880</v>
      </c>
      <c r="E179" s="1" t="s">
        <v>885</v>
      </c>
      <c r="F179" s="1" t="s">
        <v>886</v>
      </c>
      <c r="G179" s="1">
        <v>207</v>
      </c>
      <c r="H179" s="1" t="s">
        <v>51</v>
      </c>
      <c r="I179" s="1" t="s">
        <v>887</v>
      </c>
      <c r="J179" s="1" t="s">
        <v>888</v>
      </c>
      <c r="K179" s="1" t="s">
        <v>20</v>
      </c>
      <c r="L179" s="30">
        <v>0</v>
      </c>
      <c r="M179" s="30">
        <v>0</v>
      </c>
      <c r="N179" s="30">
        <v>0</v>
      </c>
      <c r="O179" s="30">
        <v>0</v>
      </c>
      <c r="P179" s="30">
        <v>0</v>
      </c>
      <c r="Q179" s="37" t="s">
        <v>2580</v>
      </c>
    </row>
    <row r="180" spans="1:17" ht="331.5" x14ac:dyDescent="0.2">
      <c r="A180" s="1" t="s">
        <v>872</v>
      </c>
      <c r="B180" s="1" t="s">
        <v>889</v>
      </c>
      <c r="C180" s="1" t="s">
        <v>890</v>
      </c>
      <c r="D180" s="1" t="s">
        <v>891</v>
      </c>
      <c r="E180" s="1" t="s">
        <v>892</v>
      </c>
      <c r="F180" s="1" t="s">
        <v>893</v>
      </c>
      <c r="G180" s="1"/>
      <c r="H180" s="1" t="s">
        <v>51</v>
      </c>
      <c r="I180" s="1" t="s">
        <v>894</v>
      </c>
      <c r="J180" s="1" t="s">
        <v>895</v>
      </c>
      <c r="K180" s="1" t="s">
        <v>20</v>
      </c>
      <c r="L180" s="30">
        <v>0</v>
      </c>
      <c r="M180" s="30">
        <v>0</v>
      </c>
      <c r="N180" s="30">
        <v>0</v>
      </c>
      <c r="O180" s="30">
        <v>0</v>
      </c>
      <c r="P180" s="30">
        <v>0</v>
      </c>
      <c r="Q180" s="38" t="s">
        <v>2587</v>
      </c>
    </row>
    <row r="181" spans="1:17" ht="331.5" x14ac:dyDescent="0.2">
      <c r="A181" s="1" t="s">
        <v>872</v>
      </c>
      <c r="B181" s="1" t="s">
        <v>889</v>
      </c>
      <c r="C181" s="1" t="s">
        <v>896</v>
      </c>
      <c r="D181" s="1" t="s">
        <v>891</v>
      </c>
      <c r="E181" s="1" t="s">
        <v>897</v>
      </c>
      <c r="F181" s="1" t="s">
        <v>898</v>
      </c>
      <c r="G181" s="1"/>
      <c r="H181" s="1" t="s">
        <v>51</v>
      </c>
      <c r="I181" s="1" t="s">
        <v>899</v>
      </c>
      <c r="J181" s="1" t="s">
        <v>99</v>
      </c>
      <c r="K181" s="1" t="s">
        <v>31</v>
      </c>
      <c r="L181" s="30">
        <v>0</v>
      </c>
      <c r="M181" s="30">
        <v>0</v>
      </c>
      <c r="N181" s="30">
        <v>0</v>
      </c>
      <c r="O181" s="30">
        <v>0</v>
      </c>
      <c r="P181" s="30">
        <v>0</v>
      </c>
      <c r="Q181" s="37" t="s">
        <v>2595</v>
      </c>
    </row>
    <row r="182" spans="1:17" ht="114.75" x14ac:dyDescent="0.2">
      <c r="A182" s="1" t="s">
        <v>872</v>
      </c>
      <c r="B182" s="1" t="s">
        <v>900</v>
      </c>
      <c r="C182" s="1" t="s">
        <v>901</v>
      </c>
      <c r="D182" s="1" t="s">
        <v>902</v>
      </c>
      <c r="E182" s="1" t="s">
        <v>903</v>
      </c>
      <c r="F182" s="1" t="s">
        <v>904</v>
      </c>
      <c r="G182" s="1" t="s">
        <v>905</v>
      </c>
      <c r="H182" s="1" t="s">
        <v>51</v>
      </c>
      <c r="I182" s="1" t="s">
        <v>906</v>
      </c>
      <c r="J182" s="1" t="s">
        <v>172</v>
      </c>
      <c r="K182" s="1" t="s">
        <v>20</v>
      </c>
      <c r="L182" s="30">
        <v>0</v>
      </c>
      <c r="M182" s="30">
        <v>0</v>
      </c>
      <c r="N182" s="30">
        <v>0</v>
      </c>
      <c r="O182" s="30">
        <v>0</v>
      </c>
      <c r="P182" s="30">
        <v>0</v>
      </c>
      <c r="Q182" s="40" t="s">
        <v>2588</v>
      </c>
    </row>
    <row r="183" spans="1:17" ht="114.75" x14ac:dyDescent="0.2">
      <c r="A183" s="1" t="s">
        <v>872</v>
      </c>
      <c r="B183" s="1" t="s">
        <v>900</v>
      </c>
      <c r="C183" s="1" t="s">
        <v>907</v>
      </c>
      <c r="D183" s="1" t="s">
        <v>902</v>
      </c>
      <c r="E183" s="1" t="s">
        <v>908</v>
      </c>
      <c r="F183" s="1" t="s">
        <v>909</v>
      </c>
      <c r="G183" s="1">
        <v>207</v>
      </c>
      <c r="H183" s="1" t="s">
        <v>51</v>
      </c>
      <c r="I183" s="1" t="s">
        <v>910</v>
      </c>
      <c r="J183" s="1" t="s">
        <v>911</v>
      </c>
      <c r="K183" s="1" t="s">
        <v>20</v>
      </c>
      <c r="L183" s="30">
        <v>0</v>
      </c>
      <c r="M183" s="30">
        <v>0</v>
      </c>
      <c r="N183" s="30">
        <v>0</v>
      </c>
      <c r="O183" s="30">
        <v>0</v>
      </c>
      <c r="P183" s="30">
        <v>0</v>
      </c>
      <c r="Q183" s="39" t="s">
        <v>2580</v>
      </c>
    </row>
    <row r="184" spans="1:17" ht="344.25" x14ac:dyDescent="0.2">
      <c r="A184" s="1" t="s">
        <v>872</v>
      </c>
      <c r="B184" s="1" t="s">
        <v>912</v>
      </c>
      <c r="C184" s="1" t="s">
        <v>913</v>
      </c>
      <c r="D184" s="1" t="s">
        <v>914</v>
      </c>
      <c r="E184" s="1" t="s">
        <v>915</v>
      </c>
      <c r="F184" s="1" t="s">
        <v>916</v>
      </c>
      <c r="G184" s="1" t="s">
        <v>917</v>
      </c>
      <c r="H184" s="1" t="s">
        <v>51</v>
      </c>
      <c r="I184" s="1" t="s">
        <v>918</v>
      </c>
      <c r="J184" s="1" t="s">
        <v>919</v>
      </c>
      <c r="K184" s="1" t="s">
        <v>31</v>
      </c>
      <c r="L184" s="30">
        <v>0</v>
      </c>
      <c r="M184" s="30">
        <v>0</v>
      </c>
      <c r="N184" s="30">
        <v>0</v>
      </c>
      <c r="O184" s="30">
        <v>0</v>
      </c>
      <c r="P184" s="30">
        <v>0</v>
      </c>
      <c r="Q184" s="38" t="s">
        <v>2586</v>
      </c>
    </row>
    <row r="185" spans="1:17" ht="344.25" x14ac:dyDescent="0.2">
      <c r="A185" s="1" t="s">
        <v>872</v>
      </c>
      <c r="B185" s="1" t="s">
        <v>912</v>
      </c>
      <c r="C185" s="1" t="s">
        <v>920</v>
      </c>
      <c r="D185" s="1" t="s">
        <v>914</v>
      </c>
      <c r="E185" s="1" t="s">
        <v>921</v>
      </c>
      <c r="F185" s="1" t="s">
        <v>922</v>
      </c>
      <c r="G185" s="1" t="s">
        <v>923</v>
      </c>
      <c r="H185" s="1" t="s">
        <v>51</v>
      </c>
      <c r="I185" s="1" t="s">
        <v>256</v>
      </c>
      <c r="J185" s="1" t="s">
        <v>924</v>
      </c>
      <c r="K185" s="1" t="s">
        <v>31</v>
      </c>
      <c r="L185" s="30">
        <v>0</v>
      </c>
      <c r="M185" s="30">
        <v>0</v>
      </c>
      <c r="N185" s="30">
        <v>0</v>
      </c>
      <c r="O185" s="30">
        <v>0</v>
      </c>
      <c r="P185" s="30">
        <v>0</v>
      </c>
      <c r="Q185" s="40" t="s">
        <v>2582</v>
      </c>
    </row>
    <row r="186" spans="1:17" ht="127.5" x14ac:dyDescent="0.2">
      <c r="A186" s="1" t="s">
        <v>872</v>
      </c>
      <c r="B186" s="1" t="s">
        <v>925</v>
      </c>
      <c r="C186" s="1" t="s">
        <v>926</v>
      </c>
      <c r="D186" s="1" t="s">
        <v>927</v>
      </c>
      <c r="E186" s="1" t="s">
        <v>928</v>
      </c>
      <c r="F186" s="1" t="s">
        <v>929</v>
      </c>
      <c r="G186" s="1" t="s">
        <v>930</v>
      </c>
      <c r="H186" s="1" t="s">
        <v>51</v>
      </c>
      <c r="I186" s="1" t="s">
        <v>76</v>
      </c>
      <c r="J186" s="12" t="s">
        <v>47</v>
      </c>
      <c r="K186" s="1" t="s">
        <v>31</v>
      </c>
      <c r="L186" s="30">
        <v>0</v>
      </c>
      <c r="M186" s="30">
        <v>0</v>
      </c>
      <c r="N186" s="30">
        <v>0</v>
      </c>
      <c r="O186" s="30">
        <v>0</v>
      </c>
      <c r="P186" s="30">
        <v>0</v>
      </c>
      <c r="Q186" s="39" t="s">
        <v>2580</v>
      </c>
    </row>
    <row r="187" spans="1:17" ht="127.5" x14ac:dyDescent="0.2">
      <c r="A187" s="1" t="s">
        <v>872</v>
      </c>
      <c r="B187" s="1" t="s">
        <v>925</v>
      </c>
      <c r="C187" s="1" t="s">
        <v>931</v>
      </c>
      <c r="D187" s="1" t="s">
        <v>927</v>
      </c>
      <c r="E187" s="1" t="s">
        <v>932</v>
      </c>
      <c r="F187" s="1" t="s">
        <v>933</v>
      </c>
      <c r="G187" s="1" t="s">
        <v>930</v>
      </c>
      <c r="H187" s="1" t="s">
        <v>51</v>
      </c>
      <c r="I187" s="1" t="s">
        <v>934</v>
      </c>
      <c r="J187" s="12" t="s">
        <v>19</v>
      </c>
      <c r="K187" s="1" t="s">
        <v>31</v>
      </c>
      <c r="L187" s="30">
        <v>0</v>
      </c>
      <c r="M187" s="30">
        <v>0</v>
      </c>
      <c r="N187" s="30">
        <v>0</v>
      </c>
      <c r="O187" s="30">
        <v>0</v>
      </c>
      <c r="P187" s="30">
        <v>0</v>
      </c>
      <c r="Q187" s="40" t="s">
        <v>2589</v>
      </c>
    </row>
    <row r="188" spans="1:17" ht="51" x14ac:dyDescent="0.2">
      <c r="A188" s="1" t="s">
        <v>872</v>
      </c>
      <c r="B188" s="1" t="s">
        <v>935</v>
      </c>
      <c r="C188" s="1" t="s">
        <v>936</v>
      </c>
      <c r="D188" s="1" t="s">
        <v>937</v>
      </c>
      <c r="E188" s="1" t="s">
        <v>938</v>
      </c>
      <c r="F188" s="1" t="s">
        <v>939</v>
      </c>
      <c r="G188" s="1"/>
      <c r="H188" s="1" t="s">
        <v>51</v>
      </c>
      <c r="I188" s="1" t="s">
        <v>883</v>
      </c>
      <c r="J188" s="12" t="s">
        <v>544</v>
      </c>
      <c r="K188" s="1" t="s">
        <v>31</v>
      </c>
      <c r="L188" s="30">
        <v>0</v>
      </c>
      <c r="M188" s="30">
        <v>0</v>
      </c>
      <c r="N188" s="30">
        <v>0</v>
      </c>
      <c r="O188" s="30">
        <v>0</v>
      </c>
      <c r="P188" s="30">
        <v>0</v>
      </c>
      <c r="Q188" s="39" t="s">
        <v>2580</v>
      </c>
    </row>
    <row r="189" spans="1:17" ht="191.25" x14ac:dyDescent="0.2">
      <c r="A189" s="1" t="s">
        <v>940</v>
      </c>
      <c r="B189" s="1" t="s">
        <v>941</v>
      </c>
      <c r="C189" s="1" t="s">
        <v>942</v>
      </c>
      <c r="D189" s="1" t="s">
        <v>943</v>
      </c>
      <c r="E189" s="1" t="s">
        <v>944</v>
      </c>
      <c r="F189" s="1" t="s">
        <v>945</v>
      </c>
      <c r="G189" s="1">
        <v>384</v>
      </c>
      <c r="H189" s="1" t="s">
        <v>104</v>
      </c>
      <c r="I189" s="1"/>
      <c r="J189" s="1" t="s">
        <v>946</v>
      </c>
      <c r="K189" s="8" t="s">
        <v>31</v>
      </c>
      <c r="L189" s="30">
        <v>0</v>
      </c>
      <c r="M189" s="30">
        <v>0</v>
      </c>
      <c r="N189" s="30">
        <v>0</v>
      </c>
      <c r="O189" s="30">
        <v>0</v>
      </c>
      <c r="P189" s="30">
        <v>0</v>
      </c>
      <c r="Q189" s="37" t="s">
        <v>2580</v>
      </c>
    </row>
    <row r="190" spans="1:17" ht="191.25" x14ac:dyDescent="0.2">
      <c r="A190" s="1" t="s">
        <v>940</v>
      </c>
      <c r="B190" s="1" t="s">
        <v>941</v>
      </c>
      <c r="C190" s="1" t="s">
        <v>947</v>
      </c>
      <c r="D190" s="1" t="s">
        <v>943</v>
      </c>
      <c r="E190" s="1" t="s">
        <v>948</v>
      </c>
      <c r="F190" s="1" t="s">
        <v>949</v>
      </c>
      <c r="G190" s="1">
        <v>384</v>
      </c>
      <c r="H190" s="1" t="s">
        <v>104</v>
      </c>
      <c r="I190" s="1"/>
      <c r="J190" s="1" t="s">
        <v>105</v>
      </c>
      <c r="K190" s="8" t="s">
        <v>20</v>
      </c>
      <c r="L190" s="30">
        <v>0</v>
      </c>
      <c r="M190" s="30">
        <v>0</v>
      </c>
      <c r="N190" s="30">
        <v>0</v>
      </c>
      <c r="O190" s="30">
        <v>0</v>
      </c>
      <c r="P190" s="30">
        <v>0</v>
      </c>
      <c r="Q190" s="37" t="s">
        <v>2580</v>
      </c>
    </row>
    <row r="191" spans="1:17" ht="191.25" x14ac:dyDescent="0.2">
      <c r="A191" s="1" t="s">
        <v>940</v>
      </c>
      <c r="B191" s="1" t="s">
        <v>941</v>
      </c>
      <c r="C191" s="1" t="s">
        <v>950</v>
      </c>
      <c r="D191" s="1" t="s">
        <v>943</v>
      </c>
      <c r="E191" s="1" t="s">
        <v>951</v>
      </c>
      <c r="F191" s="1" t="s">
        <v>952</v>
      </c>
      <c r="G191" s="1">
        <v>384</v>
      </c>
      <c r="H191" s="1" t="s">
        <v>104</v>
      </c>
      <c r="I191" s="1" t="s">
        <v>76</v>
      </c>
      <c r="J191" s="1" t="s">
        <v>67</v>
      </c>
      <c r="K191" s="8" t="s">
        <v>31</v>
      </c>
      <c r="L191" s="30">
        <v>0</v>
      </c>
      <c r="M191" s="30">
        <v>0</v>
      </c>
      <c r="N191" s="30">
        <v>0</v>
      </c>
      <c r="O191" s="30">
        <v>0</v>
      </c>
      <c r="P191" s="30">
        <v>0</v>
      </c>
      <c r="Q191" s="37" t="s">
        <v>2580</v>
      </c>
    </row>
    <row r="192" spans="1:17" ht="357" x14ac:dyDescent="0.2">
      <c r="A192" s="1" t="s">
        <v>940</v>
      </c>
      <c r="B192" s="1" t="s">
        <v>941</v>
      </c>
      <c r="C192" s="1" t="s">
        <v>953</v>
      </c>
      <c r="D192" s="1" t="s">
        <v>943</v>
      </c>
      <c r="E192" s="1" t="s">
        <v>954</v>
      </c>
      <c r="F192" s="1" t="s">
        <v>955</v>
      </c>
      <c r="G192" s="1">
        <v>384</v>
      </c>
      <c r="H192" s="1" t="s">
        <v>104</v>
      </c>
      <c r="I192" s="1"/>
      <c r="J192" s="1" t="s">
        <v>67</v>
      </c>
      <c r="K192" s="8" t="s">
        <v>31</v>
      </c>
      <c r="L192" s="30">
        <v>0</v>
      </c>
      <c r="M192" s="30">
        <v>200000000</v>
      </c>
      <c r="N192" s="30">
        <v>200000000</v>
      </c>
      <c r="O192" s="30">
        <v>200000000</v>
      </c>
      <c r="P192" s="30">
        <v>200000000</v>
      </c>
      <c r="Q192" s="38" t="s">
        <v>2827</v>
      </c>
    </row>
    <row r="193" spans="1:17" ht="191.25" x14ac:dyDescent="0.2">
      <c r="A193" s="1" t="s">
        <v>940</v>
      </c>
      <c r="B193" s="1" t="s">
        <v>941</v>
      </c>
      <c r="C193" s="1" t="s">
        <v>956</v>
      </c>
      <c r="D193" s="1" t="s">
        <v>943</v>
      </c>
      <c r="E193" s="1" t="s">
        <v>957</v>
      </c>
      <c r="F193" s="1" t="s">
        <v>958</v>
      </c>
      <c r="G193" s="1"/>
      <c r="H193" s="1" t="s">
        <v>104</v>
      </c>
      <c r="I193" s="1"/>
      <c r="J193" s="1" t="s">
        <v>959</v>
      </c>
      <c r="K193" s="8" t="s">
        <v>31</v>
      </c>
      <c r="L193" s="30">
        <v>0</v>
      </c>
      <c r="M193" s="30">
        <v>0</v>
      </c>
      <c r="N193" s="30">
        <v>0</v>
      </c>
      <c r="O193" s="30">
        <v>0</v>
      </c>
      <c r="P193" s="30">
        <v>0</v>
      </c>
      <c r="Q193" s="37" t="s">
        <v>2580</v>
      </c>
    </row>
    <row r="194" spans="1:17" ht="191.25" x14ac:dyDescent="0.2">
      <c r="A194" s="1" t="s">
        <v>940</v>
      </c>
      <c r="B194" s="1" t="s">
        <v>941</v>
      </c>
      <c r="C194" s="1" t="s">
        <v>960</v>
      </c>
      <c r="D194" s="1" t="s">
        <v>943</v>
      </c>
      <c r="E194" s="1" t="s">
        <v>961</v>
      </c>
      <c r="F194" s="1" t="s">
        <v>962</v>
      </c>
      <c r="G194" s="1">
        <v>384</v>
      </c>
      <c r="H194" s="1" t="s">
        <v>104</v>
      </c>
      <c r="I194" s="1"/>
      <c r="J194" s="1" t="s">
        <v>105</v>
      </c>
      <c r="K194" s="8" t="s">
        <v>31</v>
      </c>
      <c r="L194" s="30">
        <v>0</v>
      </c>
      <c r="M194" s="30">
        <v>80000</v>
      </c>
      <c r="N194" s="30">
        <v>80000</v>
      </c>
      <c r="O194" s="30">
        <v>80000</v>
      </c>
      <c r="P194" s="30">
        <v>80000</v>
      </c>
      <c r="Q194" s="38" t="s">
        <v>2824</v>
      </c>
    </row>
    <row r="195" spans="1:17" ht="114.75" x14ac:dyDescent="0.2">
      <c r="A195" s="1" t="s">
        <v>963</v>
      </c>
      <c r="B195" s="1" t="s">
        <v>964</v>
      </c>
      <c r="C195" s="1" t="s">
        <v>965</v>
      </c>
      <c r="D195" s="1" t="s">
        <v>966</v>
      </c>
      <c r="E195" s="1" t="s">
        <v>967</v>
      </c>
      <c r="F195" s="1" t="s">
        <v>968</v>
      </c>
      <c r="G195" s="1" t="s">
        <v>323</v>
      </c>
      <c r="H195" s="1" t="s">
        <v>324</v>
      </c>
      <c r="I195" s="1" t="s">
        <v>969</v>
      </c>
      <c r="J195" s="1" t="s">
        <v>544</v>
      </c>
      <c r="K195" s="1" t="s">
        <v>31</v>
      </c>
      <c r="L195" s="30">
        <v>0</v>
      </c>
      <c r="M195" s="30">
        <v>0</v>
      </c>
      <c r="N195" s="30">
        <v>0</v>
      </c>
      <c r="O195" s="30">
        <v>0</v>
      </c>
      <c r="P195" s="30">
        <v>0</v>
      </c>
      <c r="Q195" s="37" t="s">
        <v>2595</v>
      </c>
    </row>
    <row r="196" spans="1:17" ht="114.75" x14ac:dyDescent="0.2">
      <c r="A196" s="1" t="s">
        <v>940</v>
      </c>
      <c r="B196" s="1" t="s">
        <v>964</v>
      </c>
      <c r="C196" s="1" t="s">
        <v>970</v>
      </c>
      <c r="D196" s="1" t="s">
        <v>966</v>
      </c>
      <c r="E196" s="1" t="s">
        <v>971</v>
      </c>
      <c r="F196" s="1" t="s">
        <v>972</v>
      </c>
      <c r="G196" s="1">
        <v>384</v>
      </c>
      <c r="H196" s="1" t="s">
        <v>104</v>
      </c>
      <c r="I196" s="1"/>
      <c r="J196" s="1" t="s">
        <v>105</v>
      </c>
      <c r="K196" s="8" t="s">
        <v>31</v>
      </c>
      <c r="L196" s="30">
        <v>0</v>
      </c>
      <c r="M196" s="30">
        <v>70000</v>
      </c>
      <c r="N196" s="30">
        <v>30000</v>
      </c>
      <c r="O196" s="30">
        <v>0</v>
      </c>
      <c r="P196" s="30">
        <v>0</v>
      </c>
      <c r="Q196" s="38" t="s">
        <v>2825</v>
      </c>
    </row>
    <row r="197" spans="1:17" ht="293.25" x14ac:dyDescent="0.2">
      <c r="A197" s="1" t="s">
        <v>940</v>
      </c>
      <c r="B197" s="1" t="s">
        <v>964</v>
      </c>
      <c r="C197" s="1" t="s">
        <v>973</v>
      </c>
      <c r="D197" s="1" t="s">
        <v>966</v>
      </c>
      <c r="E197" s="1" t="s">
        <v>974</v>
      </c>
      <c r="F197" s="1" t="s">
        <v>975</v>
      </c>
      <c r="G197" s="1"/>
      <c r="H197" s="1" t="s">
        <v>358</v>
      </c>
      <c r="I197" s="1" t="s">
        <v>104</v>
      </c>
      <c r="J197" s="1" t="s">
        <v>77</v>
      </c>
      <c r="K197" s="8" t="s">
        <v>31</v>
      </c>
      <c r="L197" s="30">
        <v>0</v>
      </c>
      <c r="M197" s="30">
        <v>6968544</v>
      </c>
      <c r="N197" s="30">
        <v>4645696</v>
      </c>
      <c r="O197" s="30">
        <v>0</v>
      </c>
      <c r="P197" s="30">
        <v>0</v>
      </c>
      <c r="Q197" s="38" t="s">
        <v>2652</v>
      </c>
    </row>
    <row r="198" spans="1:17" ht="357" x14ac:dyDescent="0.2">
      <c r="A198" s="1" t="s">
        <v>940</v>
      </c>
      <c r="B198" s="1" t="s">
        <v>976</v>
      </c>
      <c r="C198" s="1" t="s">
        <v>977</v>
      </c>
      <c r="D198" s="1" t="s">
        <v>978</v>
      </c>
      <c r="E198" s="1" t="s">
        <v>979</v>
      </c>
      <c r="F198" s="1" t="s">
        <v>980</v>
      </c>
      <c r="G198" s="1">
        <v>385</v>
      </c>
      <c r="H198" s="1" t="s">
        <v>104</v>
      </c>
      <c r="I198" s="1"/>
      <c r="J198" s="1" t="s">
        <v>67</v>
      </c>
      <c r="K198" s="1" t="s">
        <v>20</v>
      </c>
      <c r="L198" s="30">
        <v>0</v>
      </c>
      <c r="M198" s="30">
        <v>0</v>
      </c>
      <c r="N198" s="30">
        <v>0</v>
      </c>
      <c r="O198" s="30">
        <v>0</v>
      </c>
      <c r="P198" s="30">
        <v>0</v>
      </c>
      <c r="Q198" s="38" t="s">
        <v>2827</v>
      </c>
    </row>
    <row r="199" spans="1:17" ht="153" x14ac:dyDescent="0.2">
      <c r="A199" s="1" t="s">
        <v>963</v>
      </c>
      <c r="B199" s="1" t="s">
        <v>981</v>
      </c>
      <c r="C199" s="1" t="s">
        <v>982</v>
      </c>
      <c r="D199" s="1" t="s">
        <v>983</v>
      </c>
      <c r="E199" s="1" t="s">
        <v>984</v>
      </c>
      <c r="F199" s="1" t="s">
        <v>985</v>
      </c>
      <c r="G199" s="1"/>
      <c r="H199" s="1" t="s">
        <v>51</v>
      </c>
      <c r="I199" s="1"/>
      <c r="J199" s="1" t="s">
        <v>986</v>
      </c>
      <c r="K199" s="1" t="s">
        <v>31</v>
      </c>
      <c r="L199" s="30">
        <v>0</v>
      </c>
      <c r="M199" s="30">
        <v>0</v>
      </c>
      <c r="N199" s="30">
        <v>0</v>
      </c>
      <c r="O199" s="30">
        <v>0</v>
      </c>
      <c r="P199" s="30">
        <v>0</v>
      </c>
      <c r="Q199" s="40" t="s">
        <v>2590</v>
      </c>
    </row>
    <row r="200" spans="1:17" ht="357" x14ac:dyDescent="0.2">
      <c r="A200" s="1" t="s">
        <v>940</v>
      </c>
      <c r="B200" s="1" t="s">
        <v>981</v>
      </c>
      <c r="C200" s="1" t="s">
        <v>987</v>
      </c>
      <c r="D200" s="1" t="s">
        <v>983</v>
      </c>
      <c r="E200" s="1" t="s">
        <v>988</v>
      </c>
      <c r="F200" s="1" t="s">
        <v>989</v>
      </c>
      <c r="G200" s="1">
        <v>386</v>
      </c>
      <c r="H200" s="1" t="s">
        <v>104</v>
      </c>
      <c r="I200" s="1"/>
      <c r="J200" s="1" t="s">
        <v>959</v>
      </c>
      <c r="K200" s="1" t="s">
        <v>31</v>
      </c>
      <c r="L200" s="30">
        <v>0</v>
      </c>
      <c r="M200" s="30">
        <v>0</v>
      </c>
      <c r="N200" s="30">
        <v>0</v>
      </c>
      <c r="O200" s="30">
        <v>0</v>
      </c>
      <c r="P200" s="30">
        <v>0</v>
      </c>
      <c r="Q200" s="38" t="s">
        <v>2827</v>
      </c>
    </row>
    <row r="201" spans="1:17" ht="331.5" x14ac:dyDescent="0.2">
      <c r="A201" s="1" t="s">
        <v>940</v>
      </c>
      <c r="B201" s="1" t="s">
        <v>981</v>
      </c>
      <c r="C201" s="13" t="s">
        <v>990</v>
      </c>
      <c r="D201" s="1" t="s">
        <v>983</v>
      </c>
      <c r="E201" s="1" t="s">
        <v>991</v>
      </c>
      <c r="F201" s="1" t="s">
        <v>992</v>
      </c>
      <c r="G201" s="1">
        <v>387</v>
      </c>
      <c r="H201" s="1" t="s">
        <v>104</v>
      </c>
      <c r="I201" s="1"/>
      <c r="J201" s="1" t="s">
        <v>959</v>
      </c>
      <c r="K201" s="1" t="s">
        <v>31</v>
      </c>
      <c r="L201" s="30">
        <v>0</v>
      </c>
      <c r="M201" s="30">
        <v>0</v>
      </c>
      <c r="N201" s="30">
        <v>0</v>
      </c>
      <c r="O201" s="30">
        <v>0</v>
      </c>
      <c r="P201" s="30">
        <v>0</v>
      </c>
      <c r="Q201" s="38" t="s">
        <v>2826</v>
      </c>
    </row>
    <row r="202" spans="1:17" ht="114.75" x14ac:dyDescent="0.2">
      <c r="A202" s="1" t="s">
        <v>940</v>
      </c>
      <c r="B202" s="1" t="s">
        <v>993</v>
      </c>
      <c r="C202" s="1" t="s">
        <v>994</v>
      </c>
      <c r="D202" s="1" t="s">
        <v>995</v>
      </c>
      <c r="E202" s="1" t="s">
        <v>996</v>
      </c>
      <c r="F202" s="1" t="s">
        <v>997</v>
      </c>
      <c r="G202" s="1">
        <v>384</v>
      </c>
      <c r="H202" s="1" t="s">
        <v>104</v>
      </c>
      <c r="I202" s="1"/>
      <c r="J202" s="1" t="s">
        <v>67</v>
      </c>
      <c r="K202" s="1" t="s">
        <v>20</v>
      </c>
      <c r="L202" s="30">
        <v>0</v>
      </c>
      <c r="M202" s="30">
        <v>0</v>
      </c>
      <c r="N202" s="30">
        <v>0</v>
      </c>
      <c r="O202" s="30">
        <v>0</v>
      </c>
      <c r="P202" s="30">
        <v>0</v>
      </c>
      <c r="Q202" s="37" t="s">
        <v>2580</v>
      </c>
    </row>
    <row r="203" spans="1:17" ht="357" x14ac:dyDescent="0.2">
      <c r="A203" s="1" t="s">
        <v>940</v>
      </c>
      <c r="B203" s="1" t="s">
        <v>998</v>
      </c>
      <c r="C203" s="1" t="s">
        <v>999</v>
      </c>
      <c r="D203" s="1" t="s">
        <v>1000</v>
      </c>
      <c r="E203" s="1" t="s">
        <v>1001</v>
      </c>
      <c r="F203" s="1" t="s">
        <v>1002</v>
      </c>
      <c r="G203" s="1">
        <v>384</v>
      </c>
      <c r="H203" s="1" t="s">
        <v>104</v>
      </c>
      <c r="I203" s="1"/>
      <c r="J203" s="1" t="s">
        <v>1003</v>
      </c>
      <c r="K203" s="1" t="s">
        <v>20</v>
      </c>
      <c r="L203" s="30">
        <v>0</v>
      </c>
      <c r="M203" s="30">
        <v>0</v>
      </c>
      <c r="N203" s="30">
        <v>0</v>
      </c>
      <c r="O203" s="30">
        <v>0</v>
      </c>
      <c r="P203" s="30">
        <v>0</v>
      </c>
      <c r="Q203" s="38" t="s">
        <v>2827</v>
      </c>
    </row>
    <row r="204" spans="1:17" ht="357" x14ac:dyDescent="0.2">
      <c r="A204" s="1" t="s">
        <v>940</v>
      </c>
      <c r="B204" s="1" t="s">
        <v>998</v>
      </c>
      <c r="C204" s="1" t="s">
        <v>1004</v>
      </c>
      <c r="D204" s="1" t="s">
        <v>1000</v>
      </c>
      <c r="E204" s="1" t="s">
        <v>1005</v>
      </c>
      <c r="F204" s="1" t="s">
        <v>1006</v>
      </c>
      <c r="G204" s="1" t="s">
        <v>1007</v>
      </c>
      <c r="H204" s="1" t="s">
        <v>104</v>
      </c>
      <c r="I204" s="1"/>
      <c r="J204" s="1" t="s">
        <v>959</v>
      </c>
      <c r="K204" s="1" t="s">
        <v>31</v>
      </c>
      <c r="L204" s="30">
        <v>0</v>
      </c>
      <c r="M204" s="30">
        <v>0</v>
      </c>
      <c r="N204" s="30">
        <v>0</v>
      </c>
      <c r="O204" s="30">
        <v>0</v>
      </c>
      <c r="P204" s="30">
        <v>0</v>
      </c>
      <c r="Q204" s="38" t="s">
        <v>2827</v>
      </c>
    </row>
    <row r="205" spans="1:17" ht="114.75" x14ac:dyDescent="0.2">
      <c r="A205" s="1" t="s">
        <v>940</v>
      </c>
      <c r="B205" s="1" t="s">
        <v>1008</v>
      </c>
      <c r="C205" s="1" t="s">
        <v>1009</v>
      </c>
      <c r="D205" s="1" t="s">
        <v>1010</v>
      </c>
      <c r="E205" s="1" t="s">
        <v>1011</v>
      </c>
      <c r="F205" s="1" t="s">
        <v>1012</v>
      </c>
      <c r="G205" s="1">
        <v>384</v>
      </c>
      <c r="H205" s="1" t="s">
        <v>104</v>
      </c>
      <c r="I205" s="1"/>
      <c r="J205" s="1" t="s">
        <v>67</v>
      </c>
      <c r="K205" s="1" t="s">
        <v>20</v>
      </c>
      <c r="L205" s="30">
        <v>0</v>
      </c>
      <c r="M205" s="30">
        <v>0</v>
      </c>
      <c r="N205" s="30">
        <v>0</v>
      </c>
      <c r="O205" s="30">
        <v>0</v>
      </c>
      <c r="P205" s="30">
        <v>0</v>
      </c>
      <c r="Q205" s="37" t="s">
        <v>2580</v>
      </c>
    </row>
    <row r="206" spans="1:17" ht="38.25" x14ac:dyDescent="0.2">
      <c r="A206" s="1" t="s">
        <v>940</v>
      </c>
      <c r="B206" s="1" t="s">
        <v>1013</v>
      </c>
      <c r="C206" s="1" t="s">
        <v>1014</v>
      </c>
      <c r="D206" s="1" t="s">
        <v>1015</v>
      </c>
      <c r="E206" s="1" t="s">
        <v>1016</v>
      </c>
      <c r="F206" s="1" t="s">
        <v>1017</v>
      </c>
      <c r="G206" s="1"/>
      <c r="H206" s="1" t="s">
        <v>104</v>
      </c>
      <c r="I206" s="1" t="s">
        <v>76</v>
      </c>
      <c r="J206" s="1" t="s">
        <v>1018</v>
      </c>
      <c r="K206" s="1" t="s">
        <v>20</v>
      </c>
      <c r="L206" s="30">
        <v>0</v>
      </c>
      <c r="M206" s="30">
        <v>0</v>
      </c>
      <c r="N206" s="30">
        <v>0</v>
      </c>
      <c r="O206" s="30">
        <v>0</v>
      </c>
      <c r="P206" s="30">
        <v>0</v>
      </c>
      <c r="Q206" s="37" t="s">
        <v>2580</v>
      </c>
    </row>
    <row r="207" spans="1:17" ht="216.75" x14ac:dyDescent="0.2">
      <c r="A207" s="1" t="s">
        <v>940</v>
      </c>
      <c r="B207" s="1" t="s">
        <v>1019</v>
      </c>
      <c r="C207" s="1" t="s">
        <v>1020</v>
      </c>
      <c r="D207" s="1" t="s">
        <v>1021</v>
      </c>
      <c r="E207" s="1" t="s">
        <v>1022</v>
      </c>
      <c r="F207" s="1" t="s">
        <v>1023</v>
      </c>
      <c r="G207" s="1">
        <v>384</v>
      </c>
      <c r="H207" s="1" t="s">
        <v>104</v>
      </c>
      <c r="I207" s="1"/>
      <c r="J207" s="1" t="s">
        <v>126</v>
      </c>
      <c r="K207" s="1" t="s">
        <v>20</v>
      </c>
      <c r="L207" s="30">
        <v>0</v>
      </c>
      <c r="M207" s="30">
        <v>0</v>
      </c>
      <c r="N207" s="30">
        <v>72000000</v>
      </c>
      <c r="O207" s="30">
        <v>72000000</v>
      </c>
      <c r="P207" s="30">
        <v>72000000</v>
      </c>
      <c r="Q207" s="38" t="s">
        <v>2828</v>
      </c>
    </row>
    <row r="208" spans="1:17" ht="357" x14ac:dyDescent="0.2">
      <c r="A208" s="1" t="s">
        <v>940</v>
      </c>
      <c r="B208" s="1" t="s">
        <v>1019</v>
      </c>
      <c r="C208" s="1" t="s">
        <v>1024</v>
      </c>
      <c r="D208" s="1" t="s">
        <v>1021</v>
      </c>
      <c r="E208" s="1" t="s">
        <v>1025</v>
      </c>
      <c r="F208" s="1" t="s">
        <v>1026</v>
      </c>
      <c r="G208" s="1">
        <v>384</v>
      </c>
      <c r="H208" s="1" t="s">
        <v>104</v>
      </c>
      <c r="I208" s="1"/>
      <c r="J208" s="1" t="s">
        <v>67</v>
      </c>
      <c r="K208" s="1" t="s">
        <v>31</v>
      </c>
      <c r="L208" s="30">
        <v>0</v>
      </c>
      <c r="M208" s="30">
        <v>0</v>
      </c>
      <c r="N208" s="30">
        <v>0</v>
      </c>
      <c r="O208" s="30">
        <v>0</v>
      </c>
      <c r="P208" s="30">
        <v>0</v>
      </c>
      <c r="Q208" s="38" t="s">
        <v>2827</v>
      </c>
    </row>
    <row r="209" spans="1:17" ht="114.75" x14ac:dyDescent="0.2">
      <c r="A209" s="1" t="s">
        <v>940</v>
      </c>
      <c r="B209" s="1" t="s">
        <v>1027</v>
      </c>
      <c r="C209" s="1" t="s">
        <v>1028</v>
      </c>
      <c r="D209" s="1" t="s">
        <v>1029</v>
      </c>
      <c r="E209" s="1" t="s">
        <v>1030</v>
      </c>
      <c r="F209" s="1" t="s">
        <v>1031</v>
      </c>
      <c r="G209" s="1">
        <v>438</v>
      </c>
      <c r="H209" s="1" t="s">
        <v>104</v>
      </c>
      <c r="I209" s="1"/>
      <c r="J209" s="1" t="s">
        <v>99</v>
      </c>
      <c r="K209" s="1" t="s">
        <v>31</v>
      </c>
      <c r="L209" s="30">
        <v>0</v>
      </c>
      <c r="M209" s="30">
        <v>0</v>
      </c>
      <c r="N209" s="30">
        <v>0</v>
      </c>
      <c r="O209" s="30">
        <v>0</v>
      </c>
      <c r="P209" s="30">
        <v>0</v>
      </c>
      <c r="Q209" s="37" t="s">
        <v>2580</v>
      </c>
    </row>
    <row r="210" spans="1:17" ht="267.75" x14ac:dyDescent="0.2">
      <c r="A210" s="1" t="s">
        <v>940</v>
      </c>
      <c r="B210" s="1" t="s">
        <v>1032</v>
      </c>
      <c r="C210" s="1" t="s">
        <v>1033</v>
      </c>
      <c r="D210" s="1" t="s">
        <v>1034</v>
      </c>
      <c r="E210" s="1" t="s">
        <v>1035</v>
      </c>
      <c r="F210" s="1" t="s">
        <v>1036</v>
      </c>
      <c r="G210" s="1">
        <v>384</v>
      </c>
      <c r="H210" s="1" t="s">
        <v>104</v>
      </c>
      <c r="I210" s="1"/>
      <c r="J210" s="1" t="s">
        <v>210</v>
      </c>
      <c r="K210" s="1" t="s">
        <v>31</v>
      </c>
      <c r="L210" s="30">
        <v>0</v>
      </c>
      <c r="M210" s="30">
        <v>0</v>
      </c>
      <c r="N210" s="30">
        <v>0</v>
      </c>
      <c r="O210" s="30">
        <v>0</v>
      </c>
      <c r="P210" s="30">
        <v>0</v>
      </c>
      <c r="Q210" s="37" t="s">
        <v>2580</v>
      </c>
    </row>
    <row r="211" spans="1:17" ht="267.75" x14ac:dyDescent="0.2">
      <c r="A211" s="1" t="s">
        <v>940</v>
      </c>
      <c r="B211" s="1" t="s">
        <v>1032</v>
      </c>
      <c r="C211" s="1" t="s">
        <v>1037</v>
      </c>
      <c r="D211" s="1" t="s">
        <v>1034</v>
      </c>
      <c r="E211" s="1" t="s">
        <v>1038</v>
      </c>
      <c r="F211" s="1" t="s">
        <v>1039</v>
      </c>
      <c r="G211" s="1">
        <v>384</v>
      </c>
      <c r="H211" s="1" t="s">
        <v>104</v>
      </c>
      <c r="I211" s="1" t="s">
        <v>76</v>
      </c>
      <c r="J211" s="1" t="s">
        <v>1040</v>
      </c>
      <c r="K211" s="1" t="s">
        <v>20</v>
      </c>
      <c r="L211" s="30">
        <v>0</v>
      </c>
      <c r="M211" s="30">
        <v>0</v>
      </c>
      <c r="N211" s="30">
        <v>0</v>
      </c>
      <c r="O211" s="30">
        <v>0</v>
      </c>
      <c r="P211" s="30">
        <v>0</v>
      </c>
      <c r="Q211" s="37" t="s">
        <v>2580</v>
      </c>
    </row>
    <row r="212" spans="1:17" ht="267.75" x14ac:dyDescent="0.2">
      <c r="A212" s="1" t="s">
        <v>940</v>
      </c>
      <c r="B212" s="1" t="s">
        <v>1032</v>
      </c>
      <c r="C212" s="1" t="s">
        <v>1041</v>
      </c>
      <c r="D212" s="1" t="s">
        <v>1034</v>
      </c>
      <c r="E212" s="1" t="s">
        <v>1042</v>
      </c>
      <c r="F212" s="1" t="s">
        <v>1043</v>
      </c>
      <c r="G212" s="1">
        <v>384</v>
      </c>
      <c r="H212" s="1" t="s">
        <v>104</v>
      </c>
      <c r="I212" s="1"/>
      <c r="J212" s="1" t="s">
        <v>669</v>
      </c>
      <c r="K212" s="1" t="s">
        <v>31</v>
      </c>
      <c r="L212" s="30">
        <v>0</v>
      </c>
      <c r="M212" s="30">
        <v>132257</v>
      </c>
      <c r="N212" s="30">
        <v>530000</v>
      </c>
      <c r="O212" s="30">
        <v>600000</v>
      </c>
      <c r="P212" s="30">
        <v>630000</v>
      </c>
      <c r="Q212" s="38" t="s">
        <v>2829</v>
      </c>
    </row>
    <row r="213" spans="1:17" ht="267.75" x14ac:dyDescent="0.2">
      <c r="A213" s="1" t="s">
        <v>940</v>
      </c>
      <c r="B213" s="1" t="s">
        <v>1032</v>
      </c>
      <c r="C213" s="1" t="s">
        <v>1044</v>
      </c>
      <c r="D213" s="1" t="s">
        <v>1034</v>
      </c>
      <c r="E213" s="1" t="s">
        <v>1045</v>
      </c>
      <c r="F213" s="1" t="s">
        <v>1046</v>
      </c>
      <c r="G213" s="1">
        <v>384</v>
      </c>
      <c r="H213" s="1" t="s">
        <v>104</v>
      </c>
      <c r="I213" s="1"/>
      <c r="J213" s="1" t="s">
        <v>105</v>
      </c>
      <c r="K213" s="1" t="s">
        <v>20</v>
      </c>
      <c r="L213" s="30">
        <v>0</v>
      </c>
      <c r="M213" s="30">
        <v>0</v>
      </c>
      <c r="N213" s="30">
        <v>0</v>
      </c>
      <c r="O213" s="30">
        <v>0</v>
      </c>
      <c r="P213" s="30">
        <v>0</v>
      </c>
      <c r="Q213" s="38" t="s">
        <v>2830</v>
      </c>
    </row>
    <row r="214" spans="1:17" ht="267.75" x14ac:dyDescent="0.2">
      <c r="A214" s="1" t="s">
        <v>940</v>
      </c>
      <c r="B214" s="1" t="s">
        <v>1032</v>
      </c>
      <c r="C214" s="1" t="s">
        <v>1047</v>
      </c>
      <c r="D214" s="1" t="s">
        <v>1034</v>
      </c>
      <c r="E214" s="1" t="s">
        <v>1048</v>
      </c>
      <c r="F214" s="1" t="s">
        <v>1049</v>
      </c>
      <c r="G214" s="1">
        <v>384</v>
      </c>
      <c r="H214" s="1" t="s">
        <v>104</v>
      </c>
      <c r="I214" s="1" t="s">
        <v>231</v>
      </c>
      <c r="J214" s="1" t="s">
        <v>105</v>
      </c>
      <c r="K214" s="1" t="s">
        <v>31</v>
      </c>
      <c r="L214" s="30">
        <v>0</v>
      </c>
      <c r="M214" s="30">
        <v>0</v>
      </c>
      <c r="N214" s="30">
        <v>0</v>
      </c>
      <c r="O214" s="30">
        <v>0</v>
      </c>
      <c r="P214" s="30">
        <v>0</v>
      </c>
      <c r="Q214" s="37" t="s">
        <v>2580</v>
      </c>
    </row>
    <row r="215" spans="1:17" ht="204" x14ac:dyDescent="0.2">
      <c r="A215" s="1" t="s">
        <v>940</v>
      </c>
      <c r="B215" s="1" t="s">
        <v>1050</v>
      </c>
      <c r="C215" s="1" t="s">
        <v>1051</v>
      </c>
      <c r="D215" s="1" t="s">
        <v>1052</v>
      </c>
      <c r="E215" s="1" t="s">
        <v>1053</v>
      </c>
      <c r="F215" s="1" t="s">
        <v>1054</v>
      </c>
      <c r="G215" s="1">
        <v>438</v>
      </c>
      <c r="H215" s="1" t="s">
        <v>104</v>
      </c>
      <c r="I215" s="1"/>
      <c r="J215" s="1" t="s">
        <v>959</v>
      </c>
      <c r="K215" s="1" t="s">
        <v>31</v>
      </c>
      <c r="L215" s="30">
        <v>0</v>
      </c>
      <c r="M215" s="30">
        <v>0</v>
      </c>
      <c r="N215" s="30">
        <v>0</v>
      </c>
      <c r="O215" s="30">
        <v>0</v>
      </c>
      <c r="P215" s="30">
        <v>0</v>
      </c>
      <c r="Q215" s="37" t="s">
        <v>2580</v>
      </c>
    </row>
    <row r="216" spans="1:17" ht="344.25" x14ac:dyDescent="0.2">
      <c r="A216" s="1" t="s">
        <v>940</v>
      </c>
      <c r="B216" s="1" t="s">
        <v>1050</v>
      </c>
      <c r="C216" s="1" t="s">
        <v>1055</v>
      </c>
      <c r="D216" s="1" t="s">
        <v>1052</v>
      </c>
      <c r="E216" s="1" t="s">
        <v>1056</v>
      </c>
      <c r="F216" s="1" t="s">
        <v>1057</v>
      </c>
      <c r="G216" s="1" t="s">
        <v>1058</v>
      </c>
      <c r="H216" s="1" t="s">
        <v>104</v>
      </c>
      <c r="I216" s="1"/>
      <c r="J216" s="1" t="s">
        <v>1059</v>
      </c>
      <c r="K216" s="1" t="s">
        <v>31</v>
      </c>
      <c r="L216" s="30">
        <v>0</v>
      </c>
      <c r="M216" s="30">
        <v>25000000</v>
      </c>
      <c r="N216" s="30">
        <v>25000000</v>
      </c>
      <c r="O216" s="30">
        <v>25000000</v>
      </c>
      <c r="P216" s="30">
        <v>25000000</v>
      </c>
      <c r="Q216" s="38" t="s">
        <v>2831</v>
      </c>
    </row>
    <row r="217" spans="1:17" ht="357" x14ac:dyDescent="0.2">
      <c r="A217" s="1" t="s">
        <v>940</v>
      </c>
      <c r="B217" s="1" t="s">
        <v>1060</v>
      </c>
      <c r="C217" s="1" t="s">
        <v>1061</v>
      </c>
      <c r="D217" s="1" t="s">
        <v>1062</v>
      </c>
      <c r="E217" s="1" t="s">
        <v>1063</v>
      </c>
      <c r="F217" s="1" t="s">
        <v>1064</v>
      </c>
      <c r="G217" s="1" t="s">
        <v>1065</v>
      </c>
      <c r="H217" s="1" t="s">
        <v>104</v>
      </c>
      <c r="I217" s="1"/>
      <c r="J217" s="1" t="s">
        <v>67</v>
      </c>
      <c r="K217" s="1" t="s">
        <v>20</v>
      </c>
      <c r="L217" s="30">
        <v>0</v>
      </c>
      <c r="M217" s="30">
        <v>0</v>
      </c>
      <c r="N217" s="30">
        <v>0</v>
      </c>
      <c r="O217" s="30">
        <v>0</v>
      </c>
      <c r="P217" s="30">
        <v>0</v>
      </c>
      <c r="Q217" s="38" t="s">
        <v>2827</v>
      </c>
    </row>
    <row r="218" spans="1:17" ht="318.75" x14ac:dyDescent="0.2">
      <c r="A218" s="1" t="s">
        <v>1066</v>
      </c>
      <c r="B218" s="1" t="s">
        <v>1067</v>
      </c>
      <c r="C218" s="1" t="s">
        <v>1068</v>
      </c>
      <c r="D218" s="1" t="s">
        <v>1069</v>
      </c>
      <c r="E218" s="1" t="s">
        <v>1070</v>
      </c>
      <c r="F218" s="1" t="s">
        <v>1071</v>
      </c>
      <c r="G218" s="1" t="s">
        <v>1072</v>
      </c>
      <c r="H218" s="1" t="s">
        <v>1073</v>
      </c>
      <c r="I218" s="1" t="s">
        <v>256</v>
      </c>
      <c r="J218" s="1" t="s">
        <v>1074</v>
      </c>
      <c r="K218" s="1" t="s">
        <v>20</v>
      </c>
      <c r="L218" s="30">
        <v>0</v>
      </c>
      <c r="M218" s="1">
        <v>0</v>
      </c>
      <c r="N218" s="1">
        <f>94300000+53500000</f>
        <v>147800000</v>
      </c>
      <c r="O218" s="1">
        <f>60500000+53500000</f>
        <v>114000000</v>
      </c>
      <c r="P218" s="1">
        <f>49400000+53600000</f>
        <v>103000000</v>
      </c>
      <c r="Q218" s="38" t="s">
        <v>2745</v>
      </c>
    </row>
    <row r="219" spans="1:17" ht="293.25" x14ac:dyDescent="0.2">
      <c r="A219" s="1" t="s">
        <v>1066</v>
      </c>
      <c r="B219" s="1" t="s">
        <v>1067</v>
      </c>
      <c r="C219" s="1" t="s">
        <v>1075</v>
      </c>
      <c r="D219" s="1" t="s">
        <v>1069</v>
      </c>
      <c r="E219" s="1" t="s">
        <v>1076</v>
      </c>
      <c r="F219" s="1" t="s">
        <v>1077</v>
      </c>
      <c r="G219" s="1" t="s">
        <v>1072</v>
      </c>
      <c r="H219" s="1" t="s">
        <v>1073</v>
      </c>
      <c r="I219" s="1"/>
      <c r="J219" s="1" t="s">
        <v>99</v>
      </c>
      <c r="K219" s="1" t="s">
        <v>20</v>
      </c>
      <c r="L219" s="30">
        <v>0</v>
      </c>
      <c r="M219" s="30">
        <v>0</v>
      </c>
      <c r="N219" s="30">
        <v>0</v>
      </c>
      <c r="O219" s="30">
        <v>0</v>
      </c>
      <c r="P219" s="30">
        <v>0</v>
      </c>
      <c r="Q219" s="38" t="s">
        <v>2757</v>
      </c>
    </row>
    <row r="220" spans="1:17" ht="293.25" x14ac:dyDescent="0.2">
      <c r="A220" s="1" t="s">
        <v>1066</v>
      </c>
      <c r="B220" s="1" t="s">
        <v>1067</v>
      </c>
      <c r="C220" s="1" t="s">
        <v>1078</v>
      </c>
      <c r="D220" s="1" t="s">
        <v>1069</v>
      </c>
      <c r="E220" s="1" t="s">
        <v>1079</v>
      </c>
      <c r="F220" s="1" t="s">
        <v>1080</v>
      </c>
      <c r="G220" s="1">
        <v>412</v>
      </c>
      <c r="H220" s="1" t="s">
        <v>1073</v>
      </c>
      <c r="I220" s="1"/>
      <c r="J220" s="1" t="s">
        <v>99</v>
      </c>
      <c r="K220" s="1" t="s">
        <v>31</v>
      </c>
      <c r="L220" s="30">
        <v>0</v>
      </c>
      <c r="M220" s="30">
        <v>0</v>
      </c>
      <c r="N220" s="30">
        <v>0</v>
      </c>
      <c r="O220" s="30">
        <v>0</v>
      </c>
      <c r="P220" s="30">
        <v>0</v>
      </c>
      <c r="Q220" s="38" t="s">
        <v>2758</v>
      </c>
    </row>
    <row r="221" spans="1:17" ht="293.25" x14ac:dyDescent="0.2">
      <c r="A221" s="1" t="s">
        <v>1066</v>
      </c>
      <c r="B221" s="1" t="s">
        <v>1067</v>
      </c>
      <c r="C221" s="1" t="s">
        <v>1081</v>
      </c>
      <c r="D221" s="1" t="s">
        <v>1069</v>
      </c>
      <c r="E221" s="1" t="s">
        <v>1082</v>
      </c>
      <c r="F221" s="1" t="s">
        <v>1083</v>
      </c>
      <c r="G221" s="1">
        <v>412</v>
      </c>
      <c r="H221" s="1" t="s">
        <v>1073</v>
      </c>
      <c r="I221" s="1"/>
      <c r="J221" s="1" t="s">
        <v>99</v>
      </c>
      <c r="K221" s="1" t="s">
        <v>31</v>
      </c>
      <c r="L221" s="30">
        <v>0</v>
      </c>
      <c r="M221" s="30">
        <v>0</v>
      </c>
      <c r="N221" s="30">
        <v>0</v>
      </c>
      <c r="O221" s="30">
        <v>0</v>
      </c>
      <c r="P221" s="30">
        <v>0</v>
      </c>
      <c r="Q221" s="38" t="s">
        <v>2759</v>
      </c>
    </row>
    <row r="222" spans="1:17" ht="293.25" x14ac:dyDescent="0.2">
      <c r="A222" s="1" t="s">
        <v>1066</v>
      </c>
      <c r="B222" s="1" t="s">
        <v>1067</v>
      </c>
      <c r="C222" s="1" t="s">
        <v>1084</v>
      </c>
      <c r="D222" s="1" t="s">
        <v>1069</v>
      </c>
      <c r="E222" s="1" t="s">
        <v>1085</v>
      </c>
      <c r="F222" s="1" t="s">
        <v>1086</v>
      </c>
      <c r="G222" s="1"/>
      <c r="H222" s="1" t="s">
        <v>1073</v>
      </c>
      <c r="I222" s="1"/>
      <c r="J222" s="1" t="s">
        <v>1074</v>
      </c>
      <c r="K222" s="1" t="s">
        <v>31</v>
      </c>
      <c r="L222" s="30">
        <v>0</v>
      </c>
      <c r="M222" s="30">
        <v>0</v>
      </c>
      <c r="N222" s="30">
        <v>0</v>
      </c>
      <c r="O222" s="30">
        <v>0</v>
      </c>
      <c r="P222" s="30">
        <v>0</v>
      </c>
      <c r="Q222" s="38" t="s">
        <v>2746</v>
      </c>
    </row>
    <row r="223" spans="1:17" ht="255" x14ac:dyDescent="0.2">
      <c r="A223" s="1" t="s">
        <v>1066</v>
      </c>
      <c r="B223" s="1" t="s">
        <v>1087</v>
      </c>
      <c r="C223" s="1" t="s">
        <v>1088</v>
      </c>
      <c r="D223" s="1" t="s">
        <v>1089</v>
      </c>
      <c r="E223" s="1" t="s">
        <v>2559</v>
      </c>
      <c r="F223" s="1" t="s">
        <v>1090</v>
      </c>
      <c r="G223" s="1" t="s">
        <v>1091</v>
      </c>
      <c r="H223" s="1" t="s">
        <v>1073</v>
      </c>
      <c r="I223" s="1"/>
      <c r="J223" s="1" t="s">
        <v>99</v>
      </c>
      <c r="K223" s="1" t="s">
        <v>20</v>
      </c>
      <c r="L223" s="30">
        <v>0</v>
      </c>
      <c r="M223" s="30">
        <v>0</v>
      </c>
      <c r="N223" s="30">
        <v>7000000</v>
      </c>
      <c r="O223" s="30">
        <v>15000000</v>
      </c>
      <c r="P223" s="30">
        <v>19000000</v>
      </c>
      <c r="Q223" s="38" t="s">
        <v>2747</v>
      </c>
    </row>
    <row r="224" spans="1:17" ht="255" x14ac:dyDescent="0.2">
      <c r="A224" s="1" t="s">
        <v>1066</v>
      </c>
      <c r="B224" s="1" t="s">
        <v>1087</v>
      </c>
      <c r="C224" s="1" t="s">
        <v>1092</v>
      </c>
      <c r="D224" s="1" t="s">
        <v>1089</v>
      </c>
      <c r="E224" s="1" t="s">
        <v>1093</v>
      </c>
      <c r="F224" s="1" t="s">
        <v>1094</v>
      </c>
      <c r="G224" s="1" t="s">
        <v>1091</v>
      </c>
      <c r="H224" s="1" t="s">
        <v>1073</v>
      </c>
      <c r="I224" s="1"/>
      <c r="J224" s="12" t="s">
        <v>77</v>
      </c>
      <c r="K224" s="1" t="s">
        <v>31</v>
      </c>
      <c r="L224" s="30">
        <v>0</v>
      </c>
      <c r="M224" s="30">
        <v>0</v>
      </c>
      <c r="N224" s="30">
        <v>0</v>
      </c>
      <c r="O224" s="30">
        <v>0</v>
      </c>
      <c r="P224" s="30">
        <v>0</v>
      </c>
      <c r="Q224" s="38" t="s">
        <v>2748</v>
      </c>
    </row>
    <row r="225" spans="1:17" ht="255" x14ac:dyDescent="0.2">
      <c r="A225" s="1" t="s">
        <v>1066</v>
      </c>
      <c r="B225" s="1" t="s">
        <v>1087</v>
      </c>
      <c r="C225" s="1" t="s">
        <v>1095</v>
      </c>
      <c r="D225" s="1" t="s">
        <v>1089</v>
      </c>
      <c r="E225" s="1" t="s">
        <v>1096</v>
      </c>
      <c r="F225" s="1" t="s">
        <v>1097</v>
      </c>
      <c r="G225" s="1">
        <v>415</v>
      </c>
      <c r="H225" s="1" t="s">
        <v>231</v>
      </c>
      <c r="I225" s="1"/>
      <c r="J225" s="1" t="s">
        <v>1098</v>
      </c>
      <c r="K225" s="1" t="s">
        <v>31</v>
      </c>
      <c r="L225" s="30">
        <v>0</v>
      </c>
      <c r="M225" s="30">
        <v>0</v>
      </c>
      <c r="N225" s="30">
        <v>0</v>
      </c>
      <c r="O225" s="30">
        <v>0</v>
      </c>
      <c r="P225" s="30">
        <v>0</v>
      </c>
      <c r="Q225" s="37" t="s">
        <v>2595</v>
      </c>
    </row>
    <row r="226" spans="1:17" ht="255" x14ac:dyDescent="0.2">
      <c r="A226" s="1" t="s">
        <v>1066</v>
      </c>
      <c r="B226" s="1" t="s">
        <v>1087</v>
      </c>
      <c r="C226" s="1" t="s">
        <v>1099</v>
      </c>
      <c r="D226" s="1" t="s">
        <v>1089</v>
      </c>
      <c r="E226" s="1" t="s">
        <v>1100</v>
      </c>
      <c r="F226" s="1" t="s">
        <v>1101</v>
      </c>
      <c r="G226" s="1" t="s">
        <v>1102</v>
      </c>
      <c r="H226" s="1" t="s">
        <v>231</v>
      </c>
      <c r="I226" s="1" t="s">
        <v>256</v>
      </c>
      <c r="J226" s="1" t="s">
        <v>19</v>
      </c>
      <c r="K226" s="1" t="s">
        <v>31</v>
      </c>
      <c r="L226" s="30">
        <v>0</v>
      </c>
      <c r="M226" s="30">
        <v>0</v>
      </c>
      <c r="N226" s="30">
        <v>0</v>
      </c>
      <c r="O226" s="30">
        <v>0</v>
      </c>
      <c r="P226" s="30">
        <v>0</v>
      </c>
      <c r="Q226" s="37" t="s">
        <v>2595</v>
      </c>
    </row>
    <row r="227" spans="1:17" ht="255" x14ac:dyDescent="0.2">
      <c r="A227" s="1" t="s">
        <v>1066</v>
      </c>
      <c r="B227" s="1" t="s">
        <v>1087</v>
      </c>
      <c r="C227" s="1" t="s">
        <v>1103</v>
      </c>
      <c r="D227" s="1" t="s">
        <v>1089</v>
      </c>
      <c r="E227" s="1" t="s">
        <v>1104</v>
      </c>
      <c r="F227" s="1" t="s">
        <v>1105</v>
      </c>
      <c r="G227" s="1"/>
      <c r="H227" s="1" t="s">
        <v>574</v>
      </c>
      <c r="I227" s="1"/>
      <c r="J227" s="1" t="s">
        <v>105</v>
      </c>
      <c r="K227" s="8" t="s">
        <v>31</v>
      </c>
      <c r="L227" s="1">
        <v>0</v>
      </c>
      <c r="M227" s="1">
        <v>0</v>
      </c>
      <c r="N227" s="1">
        <v>0</v>
      </c>
      <c r="O227" s="1">
        <v>0</v>
      </c>
      <c r="P227" s="1">
        <v>0</v>
      </c>
      <c r="Q227" s="37" t="s">
        <v>2634</v>
      </c>
    </row>
    <row r="228" spans="1:17" ht="191.25" x14ac:dyDescent="0.2">
      <c r="A228" s="1" t="s">
        <v>1066</v>
      </c>
      <c r="B228" s="1" t="s">
        <v>1106</v>
      </c>
      <c r="C228" s="1" t="s">
        <v>1107</v>
      </c>
      <c r="D228" s="1" t="s">
        <v>1108</v>
      </c>
      <c r="E228" s="1" t="s">
        <v>1109</v>
      </c>
      <c r="F228" s="1" t="s">
        <v>1110</v>
      </c>
      <c r="G228" s="1" t="s">
        <v>1111</v>
      </c>
      <c r="H228" s="1" t="s">
        <v>1073</v>
      </c>
      <c r="I228" s="1"/>
      <c r="J228" s="1" t="s">
        <v>99</v>
      </c>
      <c r="K228" s="1" t="s">
        <v>20</v>
      </c>
      <c r="L228" s="30">
        <v>0</v>
      </c>
      <c r="M228" s="30">
        <v>0</v>
      </c>
      <c r="N228" s="30">
        <v>0</v>
      </c>
      <c r="O228" s="30">
        <v>0</v>
      </c>
      <c r="P228" s="30">
        <v>0</v>
      </c>
      <c r="Q228" s="38" t="s">
        <v>2749</v>
      </c>
    </row>
    <row r="229" spans="1:17" ht="191.25" x14ac:dyDescent="0.2">
      <c r="A229" s="1" t="s">
        <v>1066</v>
      </c>
      <c r="B229" s="1" t="s">
        <v>1106</v>
      </c>
      <c r="C229" s="1" t="s">
        <v>1112</v>
      </c>
      <c r="D229" s="1" t="s">
        <v>1108</v>
      </c>
      <c r="E229" s="1" t="s">
        <v>1113</v>
      </c>
      <c r="F229" s="1" t="s">
        <v>1114</v>
      </c>
      <c r="G229" s="1"/>
      <c r="H229" s="1" t="s">
        <v>1073</v>
      </c>
      <c r="I229" s="1"/>
      <c r="J229" s="1" t="s">
        <v>99</v>
      </c>
      <c r="K229" s="1" t="s">
        <v>31</v>
      </c>
      <c r="L229" s="1">
        <v>0</v>
      </c>
      <c r="M229" s="1">
        <v>0</v>
      </c>
      <c r="N229" s="1">
        <v>0</v>
      </c>
      <c r="O229" s="1">
        <v>0</v>
      </c>
      <c r="P229" s="1">
        <v>0</v>
      </c>
      <c r="Q229" s="38" t="s">
        <v>2750</v>
      </c>
    </row>
    <row r="230" spans="1:17" ht="191.25" x14ac:dyDescent="0.2">
      <c r="A230" s="1" t="s">
        <v>1066</v>
      </c>
      <c r="B230" s="1" t="s">
        <v>1106</v>
      </c>
      <c r="C230" s="1" t="s">
        <v>1115</v>
      </c>
      <c r="D230" s="1" t="s">
        <v>1108</v>
      </c>
      <c r="E230" s="1" t="s">
        <v>1116</v>
      </c>
      <c r="F230" s="1" t="s">
        <v>1117</v>
      </c>
      <c r="G230" s="1"/>
      <c r="H230" s="1" t="s">
        <v>1073</v>
      </c>
      <c r="I230" s="1"/>
      <c r="J230" s="1" t="s">
        <v>99</v>
      </c>
      <c r="K230" s="1" t="s">
        <v>31</v>
      </c>
      <c r="L230" s="30">
        <v>0</v>
      </c>
      <c r="M230" s="30">
        <v>0</v>
      </c>
      <c r="N230" s="30">
        <v>0</v>
      </c>
      <c r="O230" s="30">
        <v>0</v>
      </c>
      <c r="P230" s="30">
        <v>0</v>
      </c>
      <c r="Q230" s="38" t="s">
        <v>2749</v>
      </c>
    </row>
    <row r="231" spans="1:17" ht="102" x14ac:dyDescent="0.2">
      <c r="A231" s="1" t="s">
        <v>1066</v>
      </c>
      <c r="B231" s="1" t="s">
        <v>1118</v>
      </c>
      <c r="C231" s="1" t="s">
        <v>1119</v>
      </c>
      <c r="D231" s="1" t="s">
        <v>1120</v>
      </c>
      <c r="E231" s="1" t="s">
        <v>1121</v>
      </c>
      <c r="F231" s="1" t="s">
        <v>1122</v>
      </c>
      <c r="G231" s="1" t="s">
        <v>1123</v>
      </c>
      <c r="H231" s="1" t="s">
        <v>1073</v>
      </c>
      <c r="I231" s="1"/>
      <c r="J231" s="1" t="s">
        <v>1124</v>
      </c>
      <c r="K231" s="1" t="s">
        <v>20</v>
      </c>
      <c r="L231" s="30">
        <v>0</v>
      </c>
      <c r="M231" s="30">
        <v>0</v>
      </c>
      <c r="N231" s="30">
        <v>0</v>
      </c>
      <c r="O231" s="30">
        <v>0</v>
      </c>
      <c r="P231" s="30">
        <v>0</v>
      </c>
      <c r="Q231" s="38" t="s">
        <v>2751</v>
      </c>
    </row>
    <row r="232" spans="1:17" ht="102" x14ac:dyDescent="0.2">
      <c r="A232" s="1" t="s">
        <v>1066</v>
      </c>
      <c r="B232" s="1" t="s">
        <v>1118</v>
      </c>
      <c r="C232" s="1" t="s">
        <v>1125</v>
      </c>
      <c r="D232" s="1" t="s">
        <v>1120</v>
      </c>
      <c r="E232" s="1" t="s">
        <v>1126</v>
      </c>
      <c r="F232" s="1" t="s">
        <v>1127</v>
      </c>
      <c r="G232" s="1" t="s">
        <v>1123</v>
      </c>
      <c r="H232" s="1" t="s">
        <v>1073</v>
      </c>
      <c r="I232" s="1"/>
      <c r="J232" s="12" t="s">
        <v>77</v>
      </c>
      <c r="K232" s="1" t="s">
        <v>31</v>
      </c>
      <c r="L232" s="30">
        <v>0</v>
      </c>
      <c r="M232" s="30">
        <v>0</v>
      </c>
      <c r="N232" s="30">
        <v>0</v>
      </c>
      <c r="O232" s="30">
        <v>0</v>
      </c>
      <c r="P232" s="30">
        <v>0</v>
      </c>
      <c r="Q232" s="38" t="s">
        <v>2751</v>
      </c>
    </row>
    <row r="233" spans="1:17" ht="102" x14ac:dyDescent="0.2">
      <c r="A233" s="1" t="s">
        <v>1066</v>
      </c>
      <c r="B233" s="1" t="s">
        <v>1118</v>
      </c>
      <c r="C233" s="1" t="s">
        <v>1128</v>
      </c>
      <c r="D233" s="1" t="s">
        <v>1120</v>
      </c>
      <c r="E233" s="1" t="s">
        <v>1129</v>
      </c>
      <c r="F233" s="1" t="s">
        <v>1130</v>
      </c>
      <c r="G233" s="1" t="s">
        <v>1123</v>
      </c>
      <c r="H233" s="1" t="s">
        <v>1073</v>
      </c>
      <c r="I233" s="1"/>
      <c r="J233" s="12" t="s">
        <v>77</v>
      </c>
      <c r="K233" s="1" t="s">
        <v>31</v>
      </c>
      <c r="L233" s="30">
        <v>0</v>
      </c>
      <c r="M233" s="30">
        <v>0</v>
      </c>
      <c r="N233" s="30">
        <v>0</v>
      </c>
      <c r="O233" s="30">
        <v>0</v>
      </c>
      <c r="P233" s="30">
        <v>0</v>
      </c>
      <c r="Q233" s="38" t="s">
        <v>2752</v>
      </c>
    </row>
    <row r="234" spans="1:17" ht="102" x14ac:dyDescent="0.2">
      <c r="A234" s="1" t="s">
        <v>1066</v>
      </c>
      <c r="B234" s="1" t="s">
        <v>1118</v>
      </c>
      <c r="C234" s="1" t="s">
        <v>1131</v>
      </c>
      <c r="D234" s="1" t="s">
        <v>1120</v>
      </c>
      <c r="E234" s="1" t="s">
        <v>1132</v>
      </c>
      <c r="F234" s="1" t="s">
        <v>1133</v>
      </c>
      <c r="G234" s="1" t="s">
        <v>1123</v>
      </c>
      <c r="H234" s="1" t="s">
        <v>1073</v>
      </c>
      <c r="I234" s="1"/>
      <c r="J234" s="12" t="s">
        <v>1134</v>
      </c>
      <c r="K234" s="1" t="s">
        <v>31</v>
      </c>
      <c r="L234" s="30">
        <v>0</v>
      </c>
      <c r="M234" s="30">
        <v>0</v>
      </c>
      <c r="N234" s="30">
        <v>0</v>
      </c>
      <c r="O234" s="30">
        <v>0</v>
      </c>
      <c r="P234" s="30">
        <v>0</v>
      </c>
      <c r="Q234" s="38" t="s">
        <v>2753</v>
      </c>
    </row>
    <row r="235" spans="1:17" ht="344.25" x14ac:dyDescent="0.2">
      <c r="A235" s="1" t="s">
        <v>1066</v>
      </c>
      <c r="B235" s="1" t="s">
        <v>1135</v>
      </c>
      <c r="C235" s="1" t="s">
        <v>1136</v>
      </c>
      <c r="D235" s="1" t="s">
        <v>1137</v>
      </c>
      <c r="E235" s="1" t="s">
        <v>1138</v>
      </c>
      <c r="F235" s="1" t="s">
        <v>1139</v>
      </c>
      <c r="G235" s="1"/>
      <c r="H235" s="1" t="s">
        <v>1073</v>
      </c>
      <c r="I235" s="1"/>
      <c r="J235" s="1" t="s">
        <v>19</v>
      </c>
      <c r="K235" s="1" t="s">
        <v>31</v>
      </c>
      <c r="L235" s="30">
        <v>0</v>
      </c>
      <c r="M235" s="30">
        <v>0</v>
      </c>
      <c r="N235" s="30">
        <v>0</v>
      </c>
      <c r="O235" s="30">
        <v>0</v>
      </c>
      <c r="P235" s="30">
        <v>0</v>
      </c>
      <c r="Q235" s="38" t="s">
        <v>2749</v>
      </c>
    </row>
    <row r="236" spans="1:17" ht="344.25" x14ac:dyDescent="0.2">
      <c r="A236" s="1" t="s">
        <v>1066</v>
      </c>
      <c r="B236" s="1" t="s">
        <v>1135</v>
      </c>
      <c r="C236" s="1" t="s">
        <v>1140</v>
      </c>
      <c r="D236" s="1" t="s">
        <v>1137</v>
      </c>
      <c r="E236" s="1" t="s">
        <v>1141</v>
      </c>
      <c r="F236" s="1" t="s">
        <v>1142</v>
      </c>
      <c r="G236" s="1">
        <v>164</v>
      </c>
      <c r="H236" s="1" t="s">
        <v>1073</v>
      </c>
      <c r="I236" s="1"/>
      <c r="J236" s="12" t="s">
        <v>77</v>
      </c>
      <c r="K236" s="1" t="s">
        <v>31</v>
      </c>
      <c r="L236" s="30">
        <v>0</v>
      </c>
      <c r="M236" s="30">
        <v>0</v>
      </c>
      <c r="N236" s="30">
        <v>0</v>
      </c>
      <c r="O236" s="30">
        <v>0</v>
      </c>
      <c r="P236" s="30">
        <v>0</v>
      </c>
      <c r="Q236" s="38" t="s">
        <v>2754</v>
      </c>
    </row>
    <row r="237" spans="1:17" ht="344.25" x14ac:dyDescent="0.2">
      <c r="A237" s="1" t="s">
        <v>1066</v>
      </c>
      <c r="B237" s="1" t="s">
        <v>1135</v>
      </c>
      <c r="C237" s="1" t="s">
        <v>1143</v>
      </c>
      <c r="D237" s="1" t="s">
        <v>1137</v>
      </c>
      <c r="E237" s="1" t="s">
        <v>1144</v>
      </c>
      <c r="F237" s="1" t="s">
        <v>1145</v>
      </c>
      <c r="G237" s="1">
        <v>164</v>
      </c>
      <c r="H237" s="1" t="s">
        <v>1073</v>
      </c>
      <c r="I237" s="1"/>
      <c r="J237" s="1" t="s">
        <v>19</v>
      </c>
      <c r="K237" s="1" t="s">
        <v>31</v>
      </c>
      <c r="L237" s="30">
        <v>0</v>
      </c>
      <c r="M237" s="30">
        <v>0</v>
      </c>
      <c r="N237" s="30">
        <v>4000000</v>
      </c>
      <c r="O237" s="30">
        <v>97500000</v>
      </c>
      <c r="P237" s="30">
        <v>140000000</v>
      </c>
      <c r="Q237" s="38" t="s">
        <v>2747</v>
      </c>
    </row>
    <row r="238" spans="1:17" ht="344.25" x14ac:dyDescent="0.2">
      <c r="A238" s="1" t="s">
        <v>1066</v>
      </c>
      <c r="B238" s="1" t="s">
        <v>1135</v>
      </c>
      <c r="C238" s="1" t="s">
        <v>1146</v>
      </c>
      <c r="D238" s="1" t="s">
        <v>1137</v>
      </c>
      <c r="E238" s="1" t="s">
        <v>1147</v>
      </c>
      <c r="F238" s="1" t="s">
        <v>1148</v>
      </c>
      <c r="G238" s="1" t="s">
        <v>1149</v>
      </c>
      <c r="H238" s="1" t="s">
        <v>1073</v>
      </c>
      <c r="I238" s="1" t="s">
        <v>256</v>
      </c>
      <c r="J238" s="1" t="s">
        <v>99</v>
      </c>
      <c r="K238" s="1" t="s">
        <v>31</v>
      </c>
      <c r="L238" s="30">
        <v>0</v>
      </c>
      <c r="M238" s="30">
        <v>41650000</v>
      </c>
      <c r="N238" s="30">
        <v>2200000</v>
      </c>
      <c r="O238" s="30">
        <v>15070000</v>
      </c>
      <c r="P238" s="30">
        <v>25850000</v>
      </c>
      <c r="Q238" s="38" t="s">
        <v>2755</v>
      </c>
    </row>
    <row r="239" spans="1:17" ht="178.5" x14ac:dyDescent="0.2">
      <c r="A239" s="1" t="s">
        <v>1066</v>
      </c>
      <c r="B239" s="1" t="s">
        <v>1150</v>
      </c>
      <c r="C239" s="1" t="s">
        <v>1151</v>
      </c>
      <c r="D239" s="1" t="s">
        <v>1152</v>
      </c>
      <c r="E239" s="1" t="s">
        <v>1153</v>
      </c>
      <c r="F239" s="1" t="s">
        <v>1154</v>
      </c>
      <c r="G239" s="1" t="s">
        <v>1149</v>
      </c>
      <c r="H239" s="1" t="s">
        <v>1073</v>
      </c>
      <c r="I239" s="1"/>
      <c r="J239" s="1" t="s">
        <v>77</v>
      </c>
      <c r="K239" s="1" t="s">
        <v>20</v>
      </c>
      <c r="L239" s="30">
        <v>0</v>
      </c>
      <c r="M239" s="30">
        <v>0</v>
      </c>
      <c r="N239" s="30">
        <v>0</v>
      </c>
      <c r="O239" s="30">
        <v>0</v>
      </c>
      <c r="P239" s="30">
        <v>0</v>
      </c>
      <c r="Q239" s="38" t="s">
        <v>2749</v>
      </c>
    </row>
    <row r="240" spans="1:17" ht="216.75" x14ac:dyDescent="0.2">
      <c r="A240" s="1" t="s">
        <v>1066</v>
      </c>
      <c r="B240" s="1" t="s">
        <v>1150</v>
      </c>
      <c r="C240" s="1" t="s">
        <v>1155</v>
      </c>
      <c r="D240" s="1" t="s">
        <v>1152</v>
      </c>
      <c r="E240" s="1" t="s">
        <v>1156</v>
      </c>
      <c r="F240" s="1" t="s">
        <v>1157</v>
      </c>
      <c r="G240" s="1"/>
      <c r="H240" s="1" t="s">
        <v>76</v>
      </c>
      <c r="I240" s="1" t="s">
        <v>1073</v>
      </c>
      <c r="J240" s="1" t="s">
        <v>812</v>
      </c>
      <c r="K240" s="1" t="s">
        <v>20</v>
      </c>
      <c r="L240" s="30">
        <v>0</v>
      </c>
      <c r="M240" s="30">
        <v>0</v>
      </c>
      <c r="N240" s="30">
        <v>0</v>
      </c>
      <c r="O240" s="30">
        <v>0</v>
      </c>
      <c r="P240" s="30">
        <v>0</v>
      </c>
      <c r="Q240" s="37" t="s">
        <v>2595</v>
      </c>
    </row>
    <row r="241" spans="1:17" ht="178.5" x14ac:dyDescent="0.2">
      <c r="A241" s="1" t="s">
        <v>1066</v>
      </c>
      <c r="B241" s="1" t="s">
        <v>1150</v>
      </c>
      <c r="C241" s="1" t="s">
        <v>1158</v>
      </c>
      <c r="D241" s="1" t="s">
        <v>1152</v>
      </c>
      <c r="E241" s="1" t="s">
        <v>1159</v>
      </c>
      <c r="F241" s="1" t="s">
        <v>1160</v>
      </c>
      <c r="G241" s="1"/>
      <c r="H241" s="1" t="s">
        <v>1073</v>
      </c>
      <c r="I241" s="1" t="s">
        <v>1161</v>
      </c>
      <c r="J241" s="1" t="s">
        <v>888</v>
      </c>
      <c r="K241" s="1" t="s">
        <v>31</v>
      </c>
      <c r="L241" s="30">
        <v>0</v>
      </c>
      <c r="M241" s="30">
        <v>2340000</v>
      </c>
      <c r="N241" s="30">
        <v>0</v>
      </c>
      <c r="O241" s="30">
        <v>0</v>
      </c>
      <c r="P241" s="30">
        <v>0</v>
      </c>
      <c r="Q241" s="38" t="s">
        <v>2760</v>
      </c>
    </row>
    <row r="242" spans="1:17" ht="229.5" x14ac:dyDescent="0.2">
      <c r="A242" s="1" t="s">
        <v>1066</v>
      </c>
      <c r="B242" s="1" t="s">
        <v>1162</v>
      </c>
      <c r="C242" s="1" t="s">
        <v>1163</v>
      </c>
      <c r="D242" s="1" t="s">
        <v>1164</v>
      </c>
      <c r="E242" s="1" t="s">
        <v>1165</v>
      </c>
      <c r="F242" s="1" t="s">
        <v>1166</v>
      </c>
      <c r="G242" s="1" t="s">
        <v>1167</v>
      </c>
      <c r="H242" s="1" t="s">
        <v>1073</v>
      </c>
      <c r="I242" s="1"/>
      <c r="J242" s="1" t="s">
        <v>19</v>
      </c>
      <c r="K242" s="1" t="s">
        <v>20</v>
      </c>
      <c r="L242" s="30">
        <v>0</v>
      </c>
      <c r="M242" s="30">
        <v>0</v>
      </c>
      <c r="N242" s="30">
        <v>0</v>
      </c>
      <c r="O242" s="30">
        <v>0</v>
      </c>
      <c r="P242" s="30">
        <v>0</v>
      </c>
      <c r="Q242" s="38" t="s">
        <v>2756</v>
      </c>
    </row>
    <row r="243" spans="1:17" ht="178.5" x14ac:dyDescent="0.2">
      <c r="A243" s="1" t="s">
        <v>1066</v>
      </c>
      <c r="B243" s="1" t="s">
        <v>1162</v>
      </c>
      <c r="C243" s="1" t="s">
        <v>1168</v>
      </c>
      <c r="D243" s="1" t="s">
        <v>1164</v>
      </c>
      <c r="E243" s="1" t="s">
        <v>1169</v>
      </c>
      <c r="F243" s="1" t="s">
        <v>1170</v>
      </c>
      <c r="G243" s="1" t="s">
        <v>1171</v>
      </c>
      <c r="H243" s="1" t="s">
        <v>1073</v>
      </c>
      <c r="I243" s="1"/>
      <c r="J243" s="1" t="s">
        <v>1172</v>
      </c>
      <c r="K243" s="1" t="s">
        <v>31</v>
      </c>
      <c r="L243" s="30">
        <v>0</v>
      </c>
      <c r="M243" s="30">
        <v>0</v>
      </c>
      <c r="N243" s="30">
        <v>0</v>
      </c>
      <c r="O243" s="30">
        <v>0</v>
      </c>
      <c r="P243" s="30">
        <v>0</v>
      </c>
      <c r="Q243" s="38" t="s">
        <v>2761</v>
      </c>
    </row>
    <row r="244" spans="1:17" ht="140.25" x14ac:dyDescent="0.2">
      <c r="A244" s="1" t="s">
        <v>1066</v>
      </c>
      <c r="B244" s="1" t="s">
        <v>1162</v>
      </c>
      <c r="C244" s="1" t="s">
        <v>1173</v>
      </c>
      <c r="D244" s="1" t="s">
        <v>1164</v>
      </c>
      <c r="E244" s="1" t="s">
        <v>1174</v>
      </c>
      <c r="F244" s="1" t="s">
        <v>1175</v>
      </c>
      <c r="G244" s="1" t="s">
        <v>1167</v>
      </c>
      <c r="H244" s="1" t="s">
        <v>1073</v>
      </c>
      <c r="I244" s="1"/>
      <c r="J244" s="1" t="s">
        <v>77</v>
      </c>
      <c r="K244" s="1" t="s">
        <v>31</v>
      </c>
      <c r="L244" s="30">
        <v>0</v>
      </c>
      <c r="M244" s="30">
        <v>0</v>
      </c>
      <c r="N244" s="30">
        <v>0</v>
      </c>
      <c r="O244" s="30">
        <v>0</v>
      </c>
      <c r="P244" s="30">
        <v>0</v>
      </c>
      <c r="Q244" s="38" t="s">
        <v>2749</v>
      </c>
    </row>
    <row r="245" spans="1:17" ht="140.25" x14ac:dyDescent="0.2">
      <c r="A245" s="1" t="s">
        <v>1066</v>
      </c>
      <c r="B245" s="1" t="s">
        <v>1162</v>
      </c>
      <c r="C245" s="1" t="s">
        <v>1176</v>
      </c>
      <c r="D245" s="1" t="s">
        <v>1164</v>
      </c>
      <c r="E245" s="1" t="s">
        <v>1177</v>
      </c>
      <c r="F245" s="1" t="s">
        <v>1178</v>
      </c>
      <c r="G245" s="1"/>
      <c r="H245" s="1" t="s">
        <v>1073</v>
      </c>
      <c r="I245" s="1"/>
      <c r="J245" s="1" t="s">
        <v>1179</v>
      </c>
      <c r="K245" s="1" t="s">
        <v>31</v>
      </c>
      <c r="L245" s="30">
        <v>0</v>
      </c>
      <c r="M245" s="30">
        <v>0</v>
      </c>
      <c r="N245" s="30">
        <v>0</v>
      </c>
      <c r="O245" s="30">
        <v>0</v>
      </c>
      <c r="P245" s="30">
        <v>19500000</v>
      </c>
      <c r="Q245" s="38" t="s">
        <v>2762</v>
      </c>
    </row>
    <row r="246" spans="1:17" ht="76.5" x14ac:dyDescent="0.2">
      <c r="A246" s="1" t="s">
        <v>1066</v>
      </c>
      <c r="B246" s="1" t="s">
        <v>1180</v>
      </c>
      <c r="C246" s="1" t="s">
        <v>1181</v>
      </c>
      <c r="D246" s="1" t="s">
        <v>1182</v>
      </c>
      <c r="E246" s="1" t="s">
        <v>1183</v>
      </c>
      <c r="F246" s="1" t="s">
        <v>1184</v>
      </c>
      <c r="G246" s="1"/>
      <c r="H246" s="1" t="s">
        <v>1073</v>
      </c>
      <c r="I246" s="1"/>
      <c r="J246" s="1" t="s">
        <v>379</v>
      </c>
      <c r="K246" s="1" t="s">
        <v>20</v>
      </c>
      <c r="L246" s="30">
        <v>0</v>
      </c>
      <c r="M246" s="30">
        <v>0</v>
      </c>
      <c r="N246" s="30">
        <v>0</v>
      </c>
      <c r="O246" s="30">
        <v>0</v>
      </c>
      <c r="P246" s="30">
        <v>0</v>
      </c>
      <c r="Q246" s="38" t="s">
        <v>2749</v>
      </c>
    </row>
    <row r="247" spans="1:17" ht="102" x14ac:dyDescent="0.2">
      <c r="A247" s="1" t="s">
        <v>1066</v>
      </c>
      <c r="B247" s="1" t="s">
        <v>1180</v>
      </c>
      <c r="C247" s="1" t="s">
        <v>1185</v>
      </c>
      <c r="D247" s="1" t="s">
        <v>1182</v>
      </c>
      <c r="E247" s="1" t="s">
        <v>1186</v>
      </c>
      <c r="F247" s="1" t="s">
        <v>1187</v>
      </c>
      <c r="G247" s="1"/>
      <c r="H247" s="1" t="s">
        <v>1073</v>
      </c>
      <c r="I247" s="1"/>
      <c r="J247" s="1" t="s">
        <v>19</v>
      </c>
      <c r="K247" s="1" t="s">
        <v>31</v>
      </c>
      <c r="L247" s="30">
        <v>0</v>
      </c>
      <c r="M247" s="30">
        <v>0</v>
      </c>
      <c r="N247" s="30">
        <v>0</v>
      </c>
      <c r="O247" s="30">
        <v>0</v>
      </c>
      <c r="P247" s="30">
        <v>0</v>
      </c>
      <c r="Q247" s="38" t="s">
        <v>2749</v>
      </c>
    </row>
    <row r="248" spans="1:17" ht="153" x14ac:dyDescent="0.2">
      <c r="A248" s="1" t="s">
        <v>1066</v>
      </c>
      <c r="B248" s="1" t="s">
        <v>1180</v>
      </c>
      <c r="C248" s="1" t="s">
        <v>1188</v>
      </c>
      <c r="D248" s="1" t="s">
        <v>1182</v>
      </c>
      <c r="E248" s="1" t="s">
        <v>1189</v>
      </c>
      <c r="F248" s="1" t="s">
        <v>1190</v>
      </c>
      <c r="G248" s="1" t="s">
        <v>1191</v>
      </c>
      <c r="H248" s="1" t="s">
        <v>1073</v>
      </c>
      <c r="I248" s="1"/>
      <c r="J248" s="12" t="s">
        <v>99</v>
      </c>
      <c r="K248" s="1" t="s">
        <v>31</v>
      </c>
      <c r="L248" s="30">
        <v>0</v>
      </c>
      <c r="M248" s="30">
        <v>14800000</v>
      </c>
      <c r="N248" s="30">
        <v>0</v>
      </c>
      <c r="O248" s="30">
        <v>0</v>
      </c>
      <c r="P248" s="30">
        <v>3500000</v>
      </c>
      <c r="Q248" s="38" t="s">
        <v>2763</v>
      </c>
    </row>
    <row r="249" spans="1:17" ht="102" x14ac:dyDescent="0.2">
      <c r="A249" s="1" t="s">
        <v>1066</v>
      </c>
      <c r="B249" s="1" t="s">
        <v>1180</v>
      </c>
      <c r="C249" s="1" t="s">
        <v>1192</v>
      </c>
      <c r="D249" s="1" t="s">
        <v>1182</v>
      </c>
      <c r="E249" s="1" t="s">
        <v>1193</v>
      </c>
      <c r="F249" s="1" t="s">
        <v>1194</v>
      </c>
      <c r="G249" s="1">
        <v>165</v>
      </c>
      <c r="H249" s="1" t="s">
        <v>1073</v>
      </c>
      <c r="I249" s="1"/>
      <c r="J249" s="1" t="s">
        <v>19</v>
      </c>
      <c r="K249" s="1" t="s">
        <v>31</v>
      </c>
      <c r="L249" s="30">
        <v>0</v>
      </c>
      <c r="M249" s="30">
        <v>0</v>
      </c>
      <c r="N249" s="30">
        <v>0</v>
      </c>
      <c r="O249" s="30">
        <v>0</v>
      </c>
      <c r="P249" s="30">
        <v>0</v>
      </c>
      <c r="Q249" s="38" t="s">
        <v>2749</v>
      </c>
    </row>
    <row r="250" spans="1:17" ht="63.75" x14ac:dyDescent="0.2">
      <c r="A250" s="1" t="s">
        <v>1066</v>
      </c>
      <c r="B250" s="1" t="s">
        <v>1180</v>
      </c>
      <c r="C250" s="1" t="s">
        <v>1195</v>
      </c>
      <c r="D250" s="1" t="s">
        <v>1182</v>
      </c>
      <c r="E250" s="1" t="s">
        <v>1196</v>
      </c>
      <c r="F250" s="1" t="s">
        <v>1197</v>
      </c>
      <c r="G250" s="1"/>
      <c r="H250" s="1" t="s">
        <v>1073</v>
      </c>
      <c r="I250" s="1"/>
      <c r="J250" s="1" t="s">
        <v>1198</v>
      </c>
      <c r="K250" s="1" t="s">
        <v>31</v>
      </c>
      <c r="L250" s="30">
        <v>0</v>
      </c>
      <c r="M250" s="30">
        <v>0</v>
      </c>
      <c r="N250" s="30">
        <v>0</v>
      </c>
      <c r="O250" s="30">
        <v>0</v>
      </c>
      <c r="P250" s="30">
        <v>0</v>
      </c>
      <c r="Q250" s="38" t="s">
        <v>2764</v>
      </c>
    </row>
    <row r="251" spans="1:17" ht="89.25" x14ac:dyDescent="0.2">
      <c r="A251" s="1" t="s">
        <v>1066</v>
      </c>
      <c r="B251" s="1" t="s">
        <v>1199</v>
      </c>
      <c r="C251" s="1" t="s">
        <v>1200</v>
      </c>
      <c r="D251" s="1" t="s">
        <v>1201</v>
      </c>
      <c r="E251" s="1" t="s">
        <v>1202</v>
      </c>
      <c r="F251" s="1" t="s">
        <v>1203</v>
      </c>
      <c r="G251" s="1"/>
      <c r="H251" s="1" t="s">
        <v>1073</v>
      </c>
      <c r="I251" s="1"/>
      <c r="J251" s="1" t="s">
        <v>19</v>
      </c>
      <c r="K251" s="1" t="s">
        <v>31</v>
      </c>
      <c r="L251" s="30">
        <v>0</v>
      </c>
      <c r="M251" s="30">
        <v>0</v>
      </c>
      <c r="N251" s="30">
        <v>0</v>
      </c>
      <c r="O251" s="30">
        <v>0</v>
      </c>
      <c r="P251" s="30">
        <v>3000000</v>
      </c>
      <c r="Q251" s="38" t="s">
        <v>2765</v>
      </c>
    </row>
    <row r="252" spans="1:17" ht="51" x14ac:dyDescent="0.2">
      <c r="A252" s="1" t="s">
        <v>1066</v>
      </c>
      <c r="B252" s="1" t="s">
        <v>1199</v>
      </c>
      <c r="C252" s="1" t="s">
        <v>1204</v>
      </c>
      <c r="D252" s="1" t="s">
        <v>1201</v>
      </c>
      <c r="E252" s="1" t="s">
        <v>1205</v>
      </c>
      <c r="F252" s="1" t="s">
        <v>1206</v>
      </c>
      <c r="G252" s="1"/>
      <c r="H252" s="1" t="s">
        <v>1073</v>
      </c>
      <c r="I252" s="1"/>
      <c r="J252" s="1" t="s">
        <v>1207</v>
      </c>
      <c r="K252" s="1" t="s">
        <v>31</v>
      </c>
      <c r="L252" s="30">
        <v>0</v>
      </c>
      <c r="M252" s="30">
        <v>0</v>
      </c>
      <c r="N252" s="30">
        <v>0</v>
      </c>
      <c r="O252" s="30">
        <v>0</v>
      </c>
      <c r="P252" s="30">
        <v>0</v>
      </c>
      <c r="Q252" s="38" t="s">
        <v>2749</v>
      </c>
    </row>
    <row r="253" spans="1:17" ht="191.25" x14ac:dyDescent="0.2">
      <c r="A253" s="1" t="s">
        <v>1066</v>
      </c>
      <c r="B253" s="1" t="s">
        <v>1208</v>
      </c>
      <c r="C253" s="1" t="s">
        <v>1209</v>
      </c>
      <c r="D253" s="1" t="s">
        <v>1210</v>
      </c>
      <c r="E253" s="1" t="s">
        <v>1211</v>
      </c>
      <c r="F253" s="1" t="s">
        <v>1212</v>
      </c>
      <c r="G253" s="1"/>
      <c r="H253" s="1" t="s">
        <v>1073</v>
      </c>
      <c r="I253" s="1"/>
      <c r="J253" s="1" t="s">
        <v>379</v>
      </c>
      <c r="K253" s="1" t="s">
        <v>20</v>
      </c>
      <c r="L253" s="30">
        <v>0</v>
      </c>
      <c r="M253" s="30">
        <v>0</v>
      </c>
      <c r="N253" s="30">
        <v>0</v>
      </c>
      <c r="O253" s="30">
        <v>0</v>
      </c>
      <c r="P253" s="30">
        <v>0</v>
      </c>
      <c r="Q253" s="38" t="s">
        <v>2749</v>
      </c>
    </row>
    <row r="254" spans="1:17" ht="191.25" x14ac:dyDescent="0.2">
      <c r="A254" s="1" t="s">
        <v>1066</v>
      </c>
      <c r="B254" s="1" t="s">
        <v>1208</v>
      </c>
      <c r="C254" s="1" t="s">
        <v>1213</v>
      </c>
      <c r="D254" s="1" t="s">
        <v>1210</v>
      </c>
      <c r="E254" s="1" t="s">
        <v>1214</v>
      </c>
      <c r="F254" s="1" t="s">
        <v>1215</v>
      </c>
      <c r="G254" s="1"/>
      <c r="H254" s="1" t="s">
        <v>1073</v>
      </c>
      <c r="I254" s="1"/>
      <c r="J254" s="1" t="s">
        <v>99</v>
      </c>
      <c r="K254" s="1" t="s">
        <v>31</v>
      </c>
      <c r="L254" s="30">
        <v>0</v>
      </c>
      <c r="M254" s="30">
        <v>0</v>
      </c>
      <c r="N254" s="30">
        <v>0</v>
      </c>
      <c r="O254" s="30">
        <v>0</v>
      </c>
      <c r="P254" s="30">
        <v>0</v>
      </c>
      <c r="Q254" s="38" t="s">
        <v>2766</v>
      </c>
    </row>
    <row r="255" spans="1:17" ht="140.25" x14ac:dyDescent="0.2">
      <c r="A255" s="1" t="s">
        <v>1216</v>
      </c>
      <c r="B255" s="1" t="s">
        <v>1217</v>
      </c>
      <c r="C255" s="1" t="s">
        <v>1218</v>
      </c>
      <c r="D255" s="1" t="s">
        <v>1219</v>
      </c>
      <c r="E255" s="1" t="s">
        <v>1220</v>
      </c>
      <c r="F255" s="1" t="s">
        <v>1221</v>
      </c>
      <c r="G255" s="1" t="s">
        <v>1222</v>
      </c>
      <c r="H255" s="1" t="s">
        <v>124</v>
      </c>
      <c r="I255" s="1" t="s">
        <v>480</v>
      </c>
      <c r="J255" s="1" t="s">
        <v>593</v>
      </c>
      <c r="K255" s="1" t="s">
        <v>20</v>
      </c>
      <c r="L255" s="30">
        <v>0</v>
      </c>
      <c r="M255" s="30">
        <v>0</v>
      </c>
      <c r="N255" s="30">
        <v>0</v>
      </c>
      <c r="O255" s="30">
        <v>0</v>
      </c>
      <c r="P255" s="30">
        <v>0</v>
      </c>
      <c r="Q255" s="38" t="s">
        <v>2714</v>
      </c>
    </row>
    <row r="256" spans="1:17" ht="102" x14ac:dyDescent="0.2">
      <c r="A256" s="1" t="s">
        <v>1216</v>
      </c>
      <c r="B256" s="1" t="s">
        <v>1217</v>
      </c>
      <c r="C256" s="1" t="s">
        <v>1223</v>
      </c>
      <c r="D256" s="1" t="s">
        <v>1219</v>
      </c>
      <c r="E256" s="1" t="s">
        <v>1224</v>
      </c>
      <c r="F256" s="1" t="s">
        <v>1225</v>
      </c>
      <c r="G256" s="1" t="s">
        <v>1222</v>
      </c>
      <c r="H256" s="1" t="s">
        <v>124</v>
      </c>
      <c r="I256" s="1" t="s">
        <v>1226</v>
      </c>
      <c r="J256" s="1" t="s">
        <v>1227</v>
      </c>
      <c r="K256" s="1" t="s">
        <v>31</v>
      </c>
      <c r="L256" s="30">
        <v>0</v>
      </c>
      <c r="M256" s="30">
        <v>0</v>
      </c>
      <c r="N256" s="30">
        <v>0</v>
      </c>
      <c r="O256" s="30">
        <v>0</v>
      </c>
      <c r="P256" s="30">
        <v>0</v>
      </c>
      <c r="Q256" s="38" t="s">
        <v>2715</v>
      </c>
    </row>
    <row r="257" spans="1:17" ht="102" x14ac:dyDescent="0.2">
      <c r="A257" s="1" t="s">
        <v>1216</v>
      </c>
      <c r="B257" s="1" t="s">
        <v>1228</v>
      </c>
      <c r="C257" s="1" t="s">
        <v>1229</v>
      </c>
      <c r="D257" s="1" t="s">
        <v>1230</v>
      </c>
      <c r="E257" s="1" t="s">
        <v>1231</v>
      </c>
      <c r="F257" s="1" t="s">
        <v>1232</v>
      </c>
      <c r="G257" s="1" t="s">
        <v>1233</v>
      </c>
      <c r="H257" s="1" t="s">
        <v>76</v>
      </c>
      <c r="I257" s="1" t="s">
        <v>1234</v>
      </c>
      <c r="J257" s="14" t="s">
        <v>2560</v>
      </c>
      <c r="K257" s="1" t="s">
        <v>31</v>
      </c>
      <c r="L257" s="30">
        <v>0</v>
      </c>
      <c r="M257" s="30">
        <v>0</v>
      </c>
      <c r="N257" s="30">
        <v>0</v>
      </c>
      <c r="O257" s="30">
        <v>0</v>
      </c>
      <c r="P257" s="30">
        <v>0</v>
      </c>
      <c r="Q257" s="37" t="s">
        <v>2595</v>
      </c>
    </row>
    <row r="258" spans="1:17" ht="280.5" x14ac:dyDescent="0.2">
      <c r="A258" s="1" t="s">
        <v>1216</v>
      </c>
      <c r="B258" s="1" t="s">
        <v>1228</v>
      </c>
      <c r="C258" s="1" t="s">
        <v>1235</v>
      </c>
      <c r="D258" s="1" t="s">
        <v>1230</v>
      </c>
      <c r="E258" s="1" t="s">
        <v>1236</v>
      </c>
      <c r="F258" s="1" t="s">
        <v>1237</v>
      </c>
      <c r="G258" s="1" t="s">
        <v>1238</v>
      </c>
      <c r="H258" s="1" t="s">
        <v>124</v>
      </c>
      <c r="I258" s="1" t="s">
        <v>76</v>
      </c>
      <c r="J258" s="1" t="s">
        <v>110</v>
      </c>
      <c r="K258" s="1" t="s">
        <v>20</v>
      </c>
      <c r="L258" s="30">
        <v>0</v>
      </c>
      <c r="M258" s="30">
        <v>0</v>
      </c>
      <c r="N258" s="30">
        <v>0</v>
      </c>
      <c r="O258" s="30">
        <v>0</v>
      </c>
      <c r="P258" s="30">
        <v>0</v>
      </c>
      <c r="Q258" s="38" t="s">
        <v>2716</v>
      </c>
    </row>
    <row r="259" spans="1:17" ht="165.75" x14ac:dyDescent="0.2">
      <c r="A259" s="1" t="s">
        <v>1216</v>
      </c>
      <c r="B259" s="1" t="s">
        <v>1228</v>
      </c>
      <c r="C259" s="1" t="s">
        <v>1239</v>
      </c>
      <c r="D259" s="1" t="s">
        <v>1230</v>
      </c>
      <c r="E259" s="1" t="s">
        <v>1240</v>
      </c>
      <c r="F259" s="1" t="s">
        <v>122</v>
      </c>
      <c r="G259" s="8" t="s">
        <v>123</v>
      </c>
      <c r="H259" s="1" t="s">
        <v>124</v>
      </c>
      <c r="I259" s="1" t="s">
        <v>125</v>
      </c>
      <c r="J259" s="1" t="s">
        <v>126</v>
      </c>
      <c r="K259" s="1" t="s">
        <v>31</v>
      </c>
      <c r="L259" s="30">
        <v>0</v>
      </c>
      <c r="M259" s="30">
        <v>0</v>
      </c>
      <c r="N259" s="30">
        <v>0</v>
      </c>
      <c r="O259" s="30">
        <v>0</v>
      </c>
      <c r="P259" s="30">
        <v>0</v>
      </c>
      <c r="Q259" s="38" t="s">
        <v>2711</v>
      </c>
    </row>
    <row r="260" spans="1:17" ht="102" x14ac:dyDescent="0.2">
      <c r="A260" s="1" t="s">
        <v>1216</v>
      </c>
      <c r="B260" s="1" t="s">
        <v>1241</v>
      </c>
      <c r="C260" s="1" t="s">
        <v>1242</v>
      </c>
      <c r="D260" s="1" t="s">
        <v>1243</v>
      </c>
      <c r="E260" s="1" t="s">
        <v>1244</v>
      </c>
      <c r="F260" s="1" t="s">
        <v>1221</v>
      </c>
      <c r="G260" s="1" t="s">
        <v>340</v>
      </c>
      <c r="H260" s="1" t="s">
        <v>124</v>
      </c>
      <c r="I260" s="1" t="s">
        <v>480</v>
      </c>
      <c r="J260" s="1" t="s">
        <v>593</v>
      </c>
      <c r="K260" s="1" t="s">
        <v>20</v>
      </c>
      <c r="L260" s="30">
        <v>0</v>
      </c>
      <c r="M260" s="30">
        <v>0</v>
      </c>
      <c r="N260" s="30">
        <v>0</v>
      </c>
      <c r="O260" s="30">
        <v>0</v>
      </c>
      <c r="P260" s="30">
        <v>0</v>
      </c>
      <c r="Q260" s="38" t="s">
        <v>2717</v>
      </c>
    </row>
    <row r="261" spans="1:17" ht="102" x14ac:dyDescent="0.2">
      <c r="A261" s="1" t="s">
        <v>1216</v>
      </c>
      <c r="B261" s="1" t="s">
        <v>1241</v>
      </c>
      <c r="C261" s="1" t="s">
        <v>1245</v>
      </c>
      <c r="D261" s="1" t="s">
        <v>1243</v>
      </c>
      <c r="E261" s="1" t="s">
        <v>1224</v>
      </c>
      <c r="F261" s="1" t="s">
        <v>1225</v>
      </c>
      <c r="G261" s="1" t="s">
        <v>340</v>
      </c>
      <c r="H261" s="1" t="s">
        <v>124</v>
      </c>
      <c r="I261" s="1" t="s">
        <v>1226</v>
      </c>
      <c r="J261" s="1" t="s">
        <v>1227</v>
      </c>
      <c r="K261" s="1" t="s">
        <v>31</v>
      </c>
      <c r="L261" s="30">
        <v>0</v>
      </c>
      <c r="M261" s="30">
        <v>0</v>
      </c>
      <c r="N261" s="30">
        <v>0</v>
      </c>
      <c r="O261" s="30">
        <v>0</v>
      </c>
      <c r="P261" s="30">
        <v>0</v>
      </c>
      <c r="Q261" s="38" t="s">
        <v>2717</v>
      </c>
    </row>
    <row r="262" spans="1:17" ht="76.5" x14ac:dyDescent="0.2">
      <c r="A262" s="1" t="s">
        <v>1216</v>
      </c>
      <c r="B262" s="1" t="s">
        <v>1241</v>
      </c>
      <c r="C262" s="1" t="s">
        <v>1246</v>
      </c>
      <c r="D262" s="1" t="s">
        <v>1243</v>
      </c>
      <c r="E262" s="1" t="s">
        <v>338</v>
      </c>
      <c r="F262" s="1" t="s">
        <v>339</v>
      </c>
      <c r="G262" s="1" t="s">
        <v>340</v>
      </c>
      <c r="H262" s="1" t="s">
        <v>124</v>
      </c>
      <c r="I262" s="1"/>
      <c r="J262" s="1" t="s">
        <v>99</v>
      </c>
      <c r="K262" s="1" t="s">
        <v>31</v>
      </c>
      <c r="L262" s="30">
        <v>0</v>
      </c>
      <c r="M262" s="30">
        <v>0</v>
      </c>
      <c r="N262" s="30">
        <v>0</v>
      </c>
      <c r="O262" s="30">
        <v>0</v>
      </c>
      <c r="P262" s="30">
        <v>0</v>
      </c>
      <c r="Q262" s="38" t="s">
        <v>2718</v>
      </c>
    </row>
    <row r="263" spans="1:17" ht="127.5" x14ac:dyDescent="0.2">
      <c r="A263" s="1" t="s">
        <v>1216</v>
      </c>
      <c r="B263" s="1" t="s">
        <v>1247</v>
      </c>
      <c r="C263" s="1" t="s">
        <v>1248</v>
      </c>
      <c r="D263" s="1" t="s">
        <v>1249</v>
      </c>
      <c r="E263" s="1" t="s">
        <v>1250</v>
      </c>
      <c r="F263" s="1" t="s">
        <v>1251</v>
      </c>
      <c r="G263" s="1" t="s">
        <v>1252</v>
      </c>
      <c r="H263" s="1" t="s">
        <v>124</v>
      </c>
      <c r="I263" s="1" t="s">
        <v>1253</v>
      </c>
      <c r="J263" s="1" t="s">
        <v>346</v>
      </c>
      <c r="K263" s="1" t="s">
        <v>20</v>
      </c>
      <c r="L263" s="30">
        <v>0</v>
      </c>
      <c r="M263" s="30">
        <v>0</v>
      </c>
      <c r="N263" s="30">
        <v>0</v>
      </c>
      <c r="O263" s="30">
        <v>0</v>
      </c>
      <c r="P263" s="30">
        <v>0</v>
      </c>
      <c r="Q263" s="38" t="s">
        <v>2713</v>
      </c>
    </row>
    <row r="264" spans="1:17" ht="127.5" x14ac:dyDescent="0.2">
      <c r="A264" s="1" t="s">
        <v>1216</v>
      </c>
      <c r="B264" s="1" t="s">
        <v>1247</v>
      </c>
      <c r="C264" s="1" t="s">
        <v>1254</v>
      </c>
      <c r="D264" s="1" t="s">
        <v>1249</v>
      </c>
      <c r="E264" s="1" t="s">
        <v>1255</v>
      </c>
      <c r="F264" s="1" t="s">
        <v>1256</v>
      </c>
      <c r="G264" s="1" t="s">
        <v>1252</v>
      </c>
      <c r="H264" s="1" t="s">
        <v>124</v>
      </c>
      <c r="I264" s="1"/>
      <c r="J264" s="1" t="s">
        <v>99</v>
      </c>
      <c r="K264" s="1" t="s">
        <v>31</v>
      </c>
      <c r="L264" s="30">
        <v>0</v>
      </c>
      <c r="M264" s="30">
        <v>0</v>
      </c>
      <c r="N264" s="30">
        <v>0</v>
      </c>
      <c r="O264" s="30">
        <v>0</v>
      </c>
      <c r="P264" s="30">
        <v>0</v>
      </c>
      <c r="Q264" s="38" t="s">
        <v>2713</v>
      </c>
    </row>
    <row r="265" spans="1:17" ht="127.5" x14ac:dyDescent="0.2">
      <c r="A265" s="1" t="s">
        <v>1216</v>
      </c>
      <c r="B265" s="1" t="s">
        <v>1257</v>
      </c>
      <c r="C265" s="1" t="s">
        <v>1258</v>
      </c>
      <c r="D265" s="1" t="s">
        <v>1259</v>
      </c>
      <c r="E265" s="1" t="s">
        <v>1260</v>
      </c>
      <c r="F265" s="1" t="s">
        <v>1261</v>
      </c>
      <c r="G265" s="1" t="s">
        <v>1262</v>
      </c>
      <c r="H265" s="1" t="s">
        <v>124</v>
      </c>
      <c r="I265" s="1" t="s">
        <v>1263</v>
      </c>
      <c r="J265" s="1" t="s">
        <v>99</v>
      </c>
      <c r="K265" s="1" t="s">
        <v>31</v>
      </c>
      <c r="L265" s="30">
        <v>0</v>
      </c>
      <c r="M265" s="30">
        <v>0</v>
      </c>
      <c r="N265" s="30">
        <v>0</v>
      </c>
      <c r="O265" s="30">
        <v>0</v>
      </c>
      <c r="P265" s="30">
        <v>0</v>
      </c>
      <c r="Q265" s="37" t="s">
        <v>2580</v>
      </c>
    </row>
    <row r="266" spans="1:17" ht="89.25" x14ac:dyDescent="0.2">
      <c r="A266" s="1" t="s">
        <v>1216</v>
      </c>
      <c r="B266" s="1" t="s">
        <v>1264</v>
      </c>
      <c r="C266" s="1" t="s">
        <v>1265</v>
      </c>
      <c r="D266" s="1" t="s">
        <v>1266</v>
      </c>
      <c r="E266" s="1" t="s">
        <v>1267</v>
      </c>
      <c r="F266" s="1" t="s">
        <v>1268</v>
      </c>
      <c r="G266" s="1" t="s">
        <v>1269</v>
      </c>
      <c r="H266" s="1" t="s">
        <v>124</v>
      </c>
      <c r="I266" s="1" t="s">
        <v>1270</v>
      </c>
      <c r="J266" s="1" t="s">
        <v>1271</v>
      </c>
      <c r="K266" s="1" t="s">
        <v>31</v>
      </c>
      <c r="L266" s="30">
        <v>0</v>
      </c>
      <c r="M266" s="30">
        <v>0</v>
      </c>
      <c r="N266" s="30">
        <v>0</v>
      </c>
      <c r="O266" s="30">
        <v>0</v>
      </c>
      <c r="P266" s="30">
        <v>0</v>
      </c>
      <c r="Q266" s="38" t="s">
        <v>2712</v>
      </c>
    </row>
    <row r="267" spans="1:17" ht="140.25" x14ac:dyDescent="0.2">
      <c r="A267" s="1" t="s">
        <v>1216</v>
      </c>
      <c r="B267" s="1" t="s">
        <v>1272</v>
      </c>
      <c r="C267" s="1" t="s">
        <v>1273</v>
      </c>
      <c r="D267" s="1" t="s">
        <v>1274</v>
      </c>
      <c r="E267" s="1" t="s">
        <v>1275</v>
      </c>
      <c r="F267" s="1" t="s">
        <v>1276</v>
      </c>
      <c r="G267" s="1"/>
      <c r="H267" s="1" t="s">
        <v>76</v>
      </c>
      <c r="I267" s="1"/>
      <c r="J267" s="1" t="s">
        <v>26</v>
      </c>
      <c r="K267" s="1" t="s">
        <v>31</v>
      </c>
      <c r="L267" s="30">
        <v>0</v>
      </c>
      <c r="M267" s="30">
        <v>0</v>
      </c>
      <c r="N267" s="30">
        <v>0</v>
      </c>
      <c r="O267" s="30">
        <v>0</v>
      </c>
      <c r="P267" s="30">
        <v>0</v>
      </c>
      <c r="Q267" s="37" t="s">
        <v>2595</v>
      </c>
    </row>
    <row r="268" spans="1:17" ht="114.75" x14ac:dyDescent="0.2">
      <c r="A268" s="1" t="s">
        <v>1216</v>
      </c>
      <c r="B268" s="1" t="s">
        <v>1272</v>
      </c>
      <c r="C268" s="1" t="s">
        <v>1277</v>
      </c>
      <c r="D268" s="1" t="s">
        <v>1274</v>
      </c>
      <c r="E268" s="1" t="s">
        <v>1278</v>
      </c>
      <c r="F268" s="1" t="s">
        <v>1279</v>
      </c>
      <c r="G268" s="1" t="s">
        <v>1280</v>
      </c>
      <c r="H268" s="1" t="s">
        <v>124</v>
      </c>
      <c r="I268" s="1" t="s">
        <v>76</v>
      </c>
      <c r="J268" s="1" t="s">
        <v>1281</v>
      </c>
      <c r="K268" s="1" t="s">
        <v>31</v>
      </c>
      <c r="L268" s="30">
        <v>0</v>
      </c>
      <c r="M268" s="30">
        <v>0</v>
      </c>
      <c r="N268" s="30">
        <v>0</v>
      </c>
      <c r="O268" s="30">
        <v>0</v>
      </c>
      <c r="P268" s="30">
        <v>0</v>
      </c>
      <c r="Q268" s="38" t="s">
        <v>2719</v>
      </c>
    </row>
    <row r="269" spans="1:17" ht="140.25" x14ac:dyDescent="0.2">
      <c r="A269" s="1" t="s">
        <v>1216</v>
      </c>
      <c r="B269" s="1" t="s">
        <v>1272</v>
      </c>
      <c r="C269" s="1" t="s">
        <v>1282</v>
      </c>
      <c r="D269" s="1" t="s">
        <v>1274</v>
      </c>
      <c r="E269" s="1" t="s">
        <v>1283</v>
      </c>
      <c r="F269" s="1" t="s">
        <v>1284</v>
      </c>
      <c r="G269" s="1" t="s">
        <v>1280</v>
      </c>
      <c r="H269" s="1" t="s">
        <v>124</v>
      </c>
      <c r="I269" s="1" t="s">
        <v>1285</v>
      </c>
      <c r="J269" s="1" t="s">
        <v>210</v>
      </c>
      <c r="K269" s="1" t="s">
        <v>31</v>
      </c>
      <c r="L269" s="30">
        <v>0</v>
      </c>
      <c r="M269" s="30">
        <v>0</v>
      </c>
      <c r="N269" s="30">
        <v>0</v>
      </c>
      <c r="O269" s="30">
        <v>0</v>
      </c>
      <c r="P269" s="30">
        <v>0</v>
      </c>
      <c r="Q269" s="38" t="s">
        <v>2720</v>
      </c>
    </row>
    <row r="270" spans="1:17" ht="114.75" x14ac:dyDescent="0.2">
      <c r="A270" s="1" t="s">
        <v>1216</v>
      </c>
      <c r="B270" s="1" t="s">
        <v>1272</v>
      </c>
      <c r="C270" s="1" t="s">
        <v>1286</v>
      </c>
      <c r="D270" s="1" t="s">
        <v>1274</v>
      </c>
      <c r="E270" s="1" t="s">
        <v>1287</v>
      </c>
      <c r="F270" s="1" t="s">
        <v>1288</v>
      </c>
      <c r="G270" s="1"/>
      <c r="H270" s="1" t="s">
        <v>124</v>
      </c>
      <c r="I270" s="1" t="s">
        <v>1285</v>
      </c>
      <c r="J270" s="1" t="s">
        <v>67</v>
      </c>
      <c r="K270" s="1" t="s">
        <v>31</v>
      </c>
      <c r="L270" s="30">
        <v>0</v>
      </c>
      <c r="M270" s="30">
        <v>0</v>
      </c>
      <c r="N270" s="30">
        <v>0</v>
      </c>
      <c r="O270" s="30">
        <v>0</v>
      </c>
      <c r="P270" s="30">
        <v>0</v>
      </c>
      <c r="Q270" s="37" t="s">
        <v>2580</v>
      </c>
    </row>
    <row r="271" spans="1:17" ht="306" x14ac:dyDescent="0.2">
      <c r="A271" s="1" t="s">
        <v>1216</v>
      </c>
      <c r="B271" s="1" t="s">
        <v>1289</v>
      </c>
      <c r="C271" s="1" t="s">
        <v>1290</v>
      </c>
      <c r="D271" s="1" t="s">
        <v>1291</v>
      </c>
      <c r="E271" s="1" t="s">
        <v>1292</v>
      </c>
      <c r="F271" s="1" t="s">
        <v>1293</v>
      </c>
      <c r="G271" s="1" t="s">
        <v>1233</v>
      </c>
      <c r="H271" s="1" t="s">
        <v>17</v>
      </c>
      <c r="I271" s="1" t="s">
        <v>1234</v>
      </c>
      <c r="J271" s="14" t="s">
        <v>2560</v>
      </c>
      <c r="K271" s="1" t="s">
        <v>20</v>
      </c>
      <c r="L271" s="30">
        <v>0</v>
      </c>
      <c r="M271" s="30">
        <v>0</v>
      </c>
      <c r="N271" s="30">
        <v>0</v>
      </c>
      <c r="O271" s="30">
        <v>0</v>
      </c>
      <c r="P271" s="30">
        <v>0</v>
      </c>
      <c r="Q271" s="37" t="s">
        <v>2595</v>
      </c>
    </row>
    <row r="272" spans="1:17" ht="255" x14ac:dyDescent="0.2">
      <c r="A272" s="1" t="s">
        <v>1216</v>
      </c>
      <c r="B272" s="1" t="s">
        <v>1294</v>
      </c>
      <c r="C272" s="1" t="s">
        <v>1295</v>
      </c>
      <c r="D272" s="1" t="s">
        <v>1296</v>
      </c>
      <c r="E272" s="1" t="s">
        <v>1297</v>
      </c>
      <c r="F272" s="1" t="s">
        <v>1298</v>
      </c>
      <c r="G272" s="1" t="s">
        <v>1262</v>
      </c>
      <c r="H272" s="1" t="s">
        <v>124</v>
      </c>
      <c r="I272" s="1" t="s">
        <v>1299</v>
      </c>
      <c r="J272" s="1" t="s">
        <v>117</v>
      </c>
      <c r="K272" s="1" t="s">
        <v>31</v>
      </c>
      <c r="L272" s="30">
        <v>0</v>
      </c>
      <c r="M272" s="30">
        <v>0</v>
      </c>
      <c r="N272" s="30">
        <v>0</v>
      </c>
      <c r="O272" s="30">
        <v>0</v>
      </c>
      <c r="P272" s="30">
        <v>0</v>
      </c>
      <c r="Q272" s="37" t="s">
        <v>2580</v>
      </c>
    </row>
    <row r="273" spans="1:17" ht="255" x14ac:dyDescent="0.2">
      <c r="A273" s="1" t="s">
        <v>1216</v>
      </c>
      <c r="B273" s="1" t="s">
        <v>1294</v>
      </c>
      <c r="C273" s="1" t="s">
        <v>1300</v>
      </c>
      <c r="D273" s="1" t="s">
        <v>1296</v>
      </c>
      <c r="E273" s="1" t="s">
        <v>1301</v>
      </c>
      <c r="F273" s="1" t="s">
        <v>1302</v>
      </c>
      <c r="G273" s="1" t="s">
        <v>1303</v>
      </c>
      <c r="H273" s="1" t="s">
        <v>706</v>
      </c>
      <c r="I273" s="1"/>
      <c r="J273" s="1" t="s">
        <v>1304</v>
      </c>
      <c r="K273" s="1" t="s">
        <v>20</v>
      </c>
      <c r="L273" s="30">
        <v>0</v>
      </c>
      <c r="M273" s="30">
        <v>3068742</v>
      </c>
      <c r="N273" s="30">
        <v>701881</v>
      </c>
      <c r="O273" s="30">
        <v>3759</v>
      </c>
      <c r="P273" s="30">
        <v>0</v>
      </c>
      <c r="Q273" s="37" t="s">
        <v>2580</v>
      </c>
    </row>
    <row r="274" spans="1:17" ht="191.25" x14ac:dyDescent="0.2">
      <c r="A274" s="1" t="s">
        <v>1216</v>
      </c>
      <c r="B274" s="1" t="s">
        <v>1305</v>
      </c>
      <c r="C274" s="1" t="s">
        <v>1306</v>
      </c>
      <c r="D274" s="1" t="s">
        <v>1307</v>
      </c>
      <c r="E274" s="3" t="s">
        <v>1308</v>
      </c>
      <c r="F274" s="1" t="s">
        <v>1309</v>
      </c>
      <c r="G274" s="41"/>
      <c r="H274" s="1" t="s">
        <v>358</v>
      </c>
      <c r="I274" s="41"/>
      <c r="J274" s="1" t="s">
        <v>1310</v>
      </c>
      <c r="K274" s="8" t="s">
        <v>31</v>
      </c>
      <c r="L274" s="1">
        <v>0</v>
      </c>
      <c r="M274" s="1">
        <v>6198.35</v>
      </c>
      <c r="N274" s="1">
        <v>0</v>
      </c>
      <c r="O274" s="1">
        <v>0</v>
      </c>
      <c r="P274" s="1">
        <v>0</v>
      </c>
      <c r="Q274" s="38" t="s">
        <v>2653</v>
      </c>
    </row>
    <row r="275" spans="1:17" ht="127.5" x14ac:dyDescent="0.2">
      <c r="A275" s="1" t="s">
        <v>1216</v>
      </c>
      <c r="B275" s="1" t="s">
        <v>1305</v>
      </c>
      <c r="C275" s="1" t="s">
        <v>1311</v>
      </c>
      <c r="D275" s="1" t="s">
        <v>1307</v>
      </c>
      <c r="E275" s="3" t="s">
        <v>1312</v>
      </c>
      <c r="F275" s="1" t="s">
        <v>1313</v>
      </c>
      <c r="G275" s="1"/>
      <c r="H275" s="1" t="s">
        <v>358</v>
      </c>
      <c r="I275" s="3" t="s">
        <v>539</v>
      </c>
      <c r="J275" s="1" t="s">
        <v>1314</v>
      </c>
      <c r="K275" s="8" t="s">
        <v>31</v>
      </c>
      <c r="L275" s="30">
        <v>0</v>
      </c>
      <c r="M275" s="30">
        <v>0</v>
      </c>
      <c r="N275" s="30">
        <v>0</v>
      </c>
      <c r="O275" s="30">
        <v>29730</v>
      </c>
      <c r="P275" s="30">
        <f>4300000+29730</f>
        <v>4329730</v>
      </c>
      <c r="Q275" s="38" t="s">
        <v>2675</v>
      </c>
    </row>
    <row r="276" spans="1:17" ht="382.5" x14ac:dyDescent="0.2">
      <c r="A276" s="1" t="s">
        <v>1216</v>
      </c>
      <c r="B276" s="1" t="s">
        <v>1315</v>
      </c>
      <c r="C276" s="1" t="s">
        <v>1316</v>
      </c>
      <c r="D276" s="1" t="s">
        <v>1317</v>
      </c>
      <c r="E276" s="3" t="s">
        <v>1318</v>
      </c>
      <c r="F276" s="3" t="s">
        <v>1319</v>
      </c>
      <c r="G276" s="1"/>
      <c r="H276" s="1" t="s">
        <v>358</v>
      </c>
      <c r="I276" s="3" t="s">
        <v>109</v>
      </c>
      <c r="J276" s="1" t="s">
        <v>105</v>
      </c>
      <c r="K276" s="8" t="s">
        <v>31</v>
      </c>
      <c r="L276" s="30">
        <v>0</v>
      </c>
      <c r="M276" s="30">
        <v>0</v>
      </c>
      <c r="N276" s="30">
        <v>15087399</v>
      </c>
      <c r="O276" s="30">
        <v>14264261</v>
      </c>
      <c r="P276" s="30">
        <v>14408857</v>
      </c>
      <c r="Q276" s="38" t="s">
        <v>2654</v>
      </c>
    </row>
    <row r="277" spans="1:17" ht="178.5" x14ac:dyDescent="0.2">
      <c r="A277" s="1" t="s">
        <v>1216</v>
      </c>
      <c r="B277" s="1" t="s">
        <v>1320</v>
      </c>
      <c r="C277" s="1" t="s">
        <v>1321</v>
      </c>
      <c r="D277" s="11" t="s">
        <v>1322</v>
      </c>
      <c r="E277" s="1" t="s">
        <v>1323</v>
      </c>
      <c r="F277" s="1" t="s">
        <v>1324</v>
      </c>
      <c r="G277" s="1">
        <v>296</v>
      </c>
      <c r="H277" s="1" t="s">
        <v>281</v>
      </c>
      <c r="I277" s="1" t="s">
        <v>1325</v>
      </c>
      <c r="J277" s="1" t="s">
        <v>283</v>
      </c>
      <c r="K277" s="8" t="s">
        <v>31</v>
      </c>
      <c r="L277" s="30">
        <v>0</v>
      </c>
      <c r="M277" s="30">
        <v>0</v>
      </c>
      <c r="N277" s="30">
        <v>0</v>
      </c>
      <c r="O277" s="30">
        <v>0</v>
      </c>
      <c r="P277" s="30">
        <v>0</v>
      </c>
      <c r="Q277" s="37" t="s">
        <v>2595</v>
      </c>
    </row>
    <row r="278" spans="1:17" ht="409.5" x14ac:dyDescent="0.2">
      <c r="A278" s="1" t="s">
        <v>1216</v>
      </c>
      <c r="B278" s="1" t="s">
        <v>1320</v>
      </c>
      <c r="C278" s="1" t="s">
        <v>1326</v>
      </c>
      <c r="D278" s="1" t="s">
        <v>1322</v>
      </c>
      <c r="E278" s="3" t="s">
        <v>2556</v>
      </c>
      <c r="F278" s="1" t="s">
        <v>1327</v>
      </c>
      <c r="G278" s="1">
        <v>290</v>
      </c>
      <c r="H278" s="1" t="s">
        <v>358</v>
      </c>
      <c r="I278" s="1" t="s">
        <v>373</v>
      </c>
      <c r="J278" s="12" t="s">
        <v>1328</v>
      </c>
      <c r="K278" s="8" t="s">
        <v>20</v>
      </c>
      <c r="L278" s="30">
        <v>0</v>
      </c>
      <c r="M278" s="30">
        <f>21360+17140</f>
        <v>38500</v>
      </c>
      <c r="N278" s="30">
        <f>27630+26740</f>
        <v>54370</v>
      </c>
      <c r="O278" s="30">
        <f>36510+10300</f>
        <v>46810</v>
      </c>
      <c r="P278" s="30">
        <v>0</v>
      </c>
      <c r="Q278" s="38" t="s">
        <v>2655</v>
      </c>
    </row>
    <row r="279" spans="1:17" ht="369.75" x14ac:dyDescent="0.2">
      <c r="A279" s="1" t="s">
        <v>1216</v>
      </c>
      <c r="B279" s="1" t="s">
        <v>1320</v>
      </c>
      <c r="C279" s="1" t="s">
        <v>1329</v>
      </c>
      <c r="D279" s="1" t="s">
        <v>1322</v>
      </c>
      <c r="E279" s="3" t="s">
        <v>1330</v>
      </c>
      <c r="F279" s="1" t="s">
        <v>1331</v>
      </c>
      <c r="G279" s="1">
        <v>290</v>
      </c>
      <c r="H279" s="1" t="s">
        <v>358</v>
      </c>
      <c r="I279" s="3" t="s">
        <v>256</v>
      </c>
      <c r="J279" s="1" t="s">
        <v>379</v>
      </c>
      <c r="K279" s="8" t="s">
        <v>31</v>
      </c>
      <c r="L279" s="30">
        <v>0</v>
      </c>
      <c r="M279" s="30">
        <v>80000</v>
      </c>
      <c r="N279" s="30">
        <v>3410222</v>
      </c>
      <c r="O279" s="30">
        <v>4646327</v>
      </c>
      <c r="P279" s="30">
        <v>3862592</v>
      </c>
      <c r="Q279" s="38" t="s">
        <v>2656</v>
      </c>
    </row>
    <row r="280" spans="1:17" ht="216.75" x14ac:dyDescent="0.2">
      <c r="A280" s="1" t="s">
        <v>1216</v>
      </c>
      <c r="B280" s="1" t="s">
        <v>1332</v>
      </c>
      <c r="C280" s="1" t="s">
        <v>1333</v>
      </c>
      <c r="D280" s="1" t="s">
        <v>1334</v>
      </c>
      <c r="E280" s="3" t="s">
        <v>1335</v>
      </c>
      <c r="F280" s="3" t="s">
        <v>1336</v>
      </c>
      <c r="G280" s="1"/>
      <c r="H280" s="1" t="s">
        <v>358</v>
      </c>
      <c r="I280" s="1" t="s">
        <v>1337</v>
      </c>
      <c r="J280" s="1" t="s">
        <v>105</v>
      </c>
      <c r="K280" s="8" t="s">
        <v>20</v>
      </c>
      <c r="L280" s="30">
        <v>0</v>
      </c>
      <c r="M280" s="30">
        <v>0</v>
      </c>
      <c r="N280" s="30">
        <f>35294118+73516840</f>
        <v>108810958</v>
      </c>
      <c r="O280" s="30">
        <v>0</v>
      </c>
      <c r="P280" s="30">
        <v>0</v>
      </c>
      <c r="Q280" s="38" t="s">
        <v>2657</v>
      </c>
    </row>
    <row r="281" spans="1:17" ht="204" x14ac:dyDescent="0.2">
      <c r="A281" s="1" t="s">
        <v>1216</v>
      </c>
      <c r="B281" s="1" t="s">
        <v>1338</v>
      </c>
      <c r="C281" s="1" t="s">
        <v>1339</v>
      </c>
      <c r="D281" s="1" t="s">
        <v>1340</v>
      </c>
      <c r="E281" s="3" t="s">
        <v>1341</v>
      </c>
      <c r="F281" s="1" t="s">
        <v>1342</v>
      </c>
      <c r="G281" s="1">
        <v>248</v>
      </c>
      <c r="H281" s="1" t="s">
        <v>358</v>
      </c>
      <c r="I281" s="3" t="s">
        <v>1343</v>
      </c>
      <c r="J281" s="1" t="s">
        <v>105</v>
      </c>
      <c r="K281" s="8" t="s">
        <v>31</v>
      </c>
      <c r="L281" s="30">
        <v>0</v>
      </c>
      <c r="M281" s="30">
        <v>1441503</v>
      </c>
      <c r="N281" s="30">
        <v>2663802</v>
      </c>
      <c r="O281" s="30">
        <v>3056834</v>
      </c>
      <c r="P281" s="30">
        <v>0</v>
      </c>
      <c r="Q281" s="38" t="s">
        <v>2658</v>
      </c>
    </row>
    <row r="282" spans="1:17" ht="280.5" x14ac:dyDescent="0.2">
      <c r="A282" s="1" t="s">
        <v>1216</v>
      </c>
      <c r="B282" s="1" t="s">
        <v>1338</v>
      </c>
      <c r="C282" s="1" t="s">
        <v>1344</v>
      </c>
      <c r="D282" s="1" t="s">
        <v>1340</v>
      </c>
      <c r="E282" s="3" t="s">
        <v>1345</v>
      </c>
      <c r="F282" s="1" t="s">
        <v>1346</v>
      </c>
      <c r="G282" s="1"/>
      <c r="H282" s="1" t="s">
        <v>358</v>
      </c>
      <c r="I282" s="1" t="s">
        <v>256</v>
      </c>
      <c r="J282" s="1" t="s">
        <v>365</v>
      </c>
      <c r="K282" s="8" t="s">
        <v>31</v>
      </c>
      <c r="L282" s="30">
        <v>0</v>
      </c>
      <c r="M282" s="30">
        <v>0</v>
      </c>
      <c r="N282" s="30">
        <v>950000</v>
      </c>
      <c r="O282" s="30">
        <v>1175864</v>
      </c>
      <c r="P282" s="30">
        <v>2374136</v>
      </c>
      <c r="Q282" s="38" t="s">
        <v>2659</v>
      </c>
    </row>
    <row r="283" spans="1:17" ht="89.25" x14ac:dyDescent="0.2">
      <c r="A283" s="1" t="s">
        <v>1216</v>
      </c>
      <c r="B283" s="1" t="s">
        <v>1347</v>
      </c>
      <c r="C283" s="1" t="s">
        <v>1348</v>
      </c>
      <c r="D283" s="1" t="s">
        <v>1349</v>
      </c>
      <c r="E283" s="1" t="s">
        <v>1350</v>
      </c>
      <c r="F283" s="3" t="s">
        <v>1351</v>
      </c>
      <c r="G283" s="1"/>
      <c r="H283" s="1" t="s">
        <v>358</v>
      </c>
      <c r="I283" s="1"/>
      <c r="J283" s="1" t="s">
        <v>105</v>
      </c>
      <c r="K283" s="8" t="s">
        <v>31</v>
      </c>
      <c r="L283" s="30">
        <v>0</v>
      </c>
      <c r="M283" s="30">
        <v>1031890</v>
      </c>
      <c r="N283" s="30">
        <v>1031890</v>
      </c>
      <c r="O283" s="30">
        <v>1031890</v>
      </c>
      <c r="P283" s="30">
        <v>0</v>
      </c>
      <c r="Q283" s="38" t="s">
        <v>2660</v>
      </c>
    </row>
    <row r="284" spans="1:17" ht="127.5" x14ac:dyDescent="0.2">
      <c r="A284" s="1" t="s">
        <v>1216</v>
      </c>
      <c r="B284" s="1" t="s">
        <v>1347</v>
      </c>
      <c r="C284" s="1" t="s">
        <v>1352</v>
      </c>
      <c r="D284" s="1" t="s">
        <v>1349</v>
      </c>
      <c r="E284" s="3" t="s">
        <v>1353</v>
      </c>
      <c r="F284" s="3" t="s">
        <v>1354</v>
      </c>
      <c r="G284" s="1"/>
      <c r="H284" s="1" t="s">
        <v>358</v>
      </c>
      <c r="I284" s="1"/>
      <c r="J284" s="1" t="s">
        <v>1355</v>
      </c>
      <c r="K284" s="8" t="s">
        <v>31</v>
      </c>
      <c r="L284" s="30">
        <v>0</v>
      </c>
      <c r="M284" s="30">
        <v>196854</v>
      </c>
      <c r="N284" s="30">
        <v>649618</v>
      </c>
      <c r="O284" s="30">
        <v>714580</v>
      </c>
      <c r="P284" s="30">
        <v>0</v>
      </c>
      <c r="Q284" s="38" t="s">
        <v>2661</v>
      </c>
    </row>
    <row r="285" spans="1:17" ht="331.5" x14ac:dyDescent="0.2">
      <c r="A285" s="1" t="s">
        <v>1216</v>
      </c>
      <c r="B285" s="1" t="s">
        <v>1356</v>
      </c>
      <c r="C285" s="1" t="s">
        <v>1357</v>
      </c>
      <c r="D285" s="1" t="s">
        <v>1358</v>
      </c>
      <c r="E285" s="1" t="s">
        <v>1359</v>
      </c>
      <c r="F285" s="1" t="s">
        <v>1360</v>
      </c>
      <c r="G285" s="1"/>
      <c r="H285" s="1" t="s">
        <v>706</v>
      </c>
      <c r="I285" s="1" t="s">
        <v>1361</v>
      </c>
      <c r="J285" s="1" t="s">
        <v>198</v>
      </c>
      <c r="K285" s="1" t="s">
        <v>20</v>
      </c>
      <c r="L285" s="30">
        <v>0</v>
      </c>
      <c r="M285" s="30">
        <v>6290900</v>
      </c>
      <c r="N285" s="30">
        <v>6458339</v>
      </c>
      <c r="O285" s="30">
        <v>6593427</v>
      </c>
      <c r="P285" s="30">
        <v>6593427</v>
      </c>
      <c r="Q285" s="37" t="s">
        <v>2580</v>
      </c>
    </row>
    <row r="286" spans="1:17" ht="216.75" x14ac:dyDescent="0.2">
      <c r="A286" s="1" t="s">
        <v>1216</v>
      </c>
      <c r="B286" s="1" t="s">
        <v>1356</v>
      </c>
      <c r="C286" s="1" t="s">
        <v>1362</v>
      </c>
      <c r="D286" s="1" t="s">
        <v>1358</v>
      </c>
      <c r="E286" s="1" t="s">
        <v>1363</v>
      </c>
      <c r="F286" s="1" t="s">
        <v>1364</v>
      </c>
      <c r="G286" s="1"/>
      <c r="H286" s="1" t="s">
        <v>1365</v>
      </c>
      <c r="I286" s="1"/>
      <c r="J286" s="1" t="s">
        <v>99</v>
      </c>
      <c r="K286" s="1" t="s">
        <v>31</v>
      </c>
      <c r="L286" s="30">
        <v>0</v>
      </c>
      <c r="M286" s="30">
        <v>0</v>
      </c>
      <c r="N286" s="30">
        <v>0</v>
      </c>
      <c r="O286" s="30">
        <v>0</v>
      </c>
      <c r="P286" s="30">
        <v>0</v>
      </c>
      <c r="Q286" s="37" t="s">
        <v>2580</v>
      </c>
    </row>
    <row r="287" spans="1:17" ht="216.75" x14ac:dyDescent="0.2">
      <c r="A287" s="1" t="s">
        <v>1216</v>
      </c>
      <c r="B287" s="1" t="s">
        <v>1356</v>
      </c>
      <c r="C287" s="1" t="s">
        <v>1366</v>
      </c>
      <c r="D287" s="1" t="s">
        <v>1358</v>
      </c>
      <c r="E287" s="1" t="s">
        <v>1367</v>
      </c>
      <c r="F287" s="1" t="s">
        <v>435</v>
      </c>
      <c r="G287" s="1">
        <v>415</v>
      </c>
      <c r="H287" s="1" t="s">
        <v>231</v>
      </c>
      <c r="I287" s="1" t="s">
        <v>1368</v>
      </c>
      <c r="J287" s="1" t="s">
        <v>19</v>
      </c>
      <c r="K287" s="1" t="s">
        <v>31</v>
      </c>
      <c r="L287" s="30">
        <v>0</v>
      </c>
      <c r="M287" s="30">
        <v>0</v>
      </c>
      <c r="N287" s="30">
        <v>0</v>
      </c>
      <c r="O287" s="30">
        <v>0</v>
      </c>
      <c r="P287" s="30">
        <v>0</v>
      </c>
      <c r="Q287" s="37" t="s">
        <v>2595</v>
      </c>
    </row>
    <row r="288" spans="1:17" ht="191.25" x14ac:dyDescent="0.2">
      <c r="A288" s="3" t="s">
        <v>1216</v>
      </c>
      <c r="B288" s="3" t="s">
        <v>1369</v>
      </c>
      <c r="C288" s="3" t="s">
        <v>1370</v>
      </c>
      <c r="D288" s="2" t="s">
        <v>1371</v>
      </c>
      <c r="E288" s="3" t="s">
        <v>1372</v>
      </c>
      <c r="F288" s="3" t="s">
        <v>1373</v>
      </c>
      <c r="G288" s="3"/>
      <c r="H288" s="3" t="s">
        <v>109</v>
      </c>
      <c r="I288" s="3"/>
      <c r="J288" s="3" t="s">
        <v>1374</v>
      </c>
      <c r="K288" s="3" t="s">
        <v>31</v>
      </c>
      <c r="L288" s="30">
        <v>0</v>
      </c>
      <c r="M288" s="30">
        <v>0</v>
      </c>
      <c r="N288" s="30">
        <v>0</v>
      </c>
      <c r="O288" s="30">
        <v>0</v>
      </c>
      <c r="P288" s="30">
        <v>0</v>
      </c>
      <c r="Q288" s="37" t="s">
        <v>2580</v>
      </c>
    </row>
    <row r="289" spans="1:17" ht="191.25" x14ac:dyDescent="0.2">
      <c r="A289" s="3" t="s">
        <v>1216</v>
      </c>
      <c r="B289" s="3" t="s">
        <v>1369</v>
      </c>
      <c r="C289" s="3" t="s">
        <v>1375</v>
      </c>
      <c r="D289" s="2" t="s">
        <v>1371</v>
      </c>
      <c r="E289" s="2" t="s">
        <v>1376</v>
      </c>
      <c r="F289" s="3" t="s">
        <v>749</v>
      </c>
      <c r="G289" s="3" t="s">
        <v>1377</v>
      </c>
      <c r="H289" s="3" t="s">
        <v>109</v>
      </c>
      <c r="I289" s="3" t="s">
        <v>1378</v>
      </c>
      <c r="J289" s="15" t="s">
        <v>1379</v>
      </c>
      <c r="K289" s="15" t="s">
        <v>31</v>
      </c>
      <c r="L289" s="30">
        <v>0</v>
      </c>
      <c r="M289" s="30">
        <v>0</v>
      </c>
      <c r="N289" s="30">
        <v>0</v>
      </c>
      <c r="O289" s="30">
        <v>0</v>
      </c>
      <c r="P289" s="30">
        <v>0</v>
      </c>
      <c r="Q289" s="37" t="s">
        <v>2580</v>
      </c>
    </row>
    <row r="290" spans="1:17" ht="191.25" x14ac:dyDescent="0.2">
      <c r="A290" s="3" t="s">
        <v>1216</v>
      </c>
      <c r="B290" s="3" t="s">
        <v>1369</v>
      </c>
      <c r="C290" s="3" t="s">
        <v>1380</v>
      </c>
      <c r="D290" s="2" t="s">
        <v>1371</v>
      </c>
      <c r="E290" s="3" t="s">
        <v>1381</v>
      </c>
      <c r="F290" s="2" t="s">
        <v>1382</v>
      </c>
      <c r="G290" s="3" t="s">
        <v>1383</v>
      </c>
      <c r="H290" s="3" t="s">
        <v>109</v>
      </c>
      <c r="I290" s="3" t="s">
        <v>1384</v>
      </c>
      <c r="J290" s="3" t="s">
        <v>1385</v>
      </c>
      <c r="K290" s="3" t="s">
        <v>20</v>
      </c>
      <c r="L290" s="30">
        <v>0</v>
      </c>
      <c r="M290" s="30">
        <v>0</v>
      </c>
      <c r="N290" s="30">
        <v>0</v>
      </c>
      <c r="O290" s="30">
        <v>0</v>
      </c>
      <c r="P290" s="30">
        <v>0</v>
      </c>
      <c r="Q290" s="38" t="s">
        <v>2809</v>
      </c>
    </row>
    <row r="291" spans="1:17" ht="191.25" x14ac:dyDescent="0.2">
      <c r="A291" s="3" t="s">
        <v>1216</v>
      </c>
      <c r="B291" s="3" t="s">
        <v>1369</v>
      </c>
      <c r="C291" s="3" t="s">
        <v>1386</v>
      </c>
      <c r="D291" s="2" t="s">
        <v>1371</v>
      </c>
      <c r="E291" s="2" t="s">
        <v>1387</v>
      </c>
      <c r="F291" s="3" t="s">
        <v>1388</v>
      </c>
      <c r="G291" s="3" t="s">
        <v>1377</v>
      </c>
      <c r="H291" s="3" t="s">
        <v>109</v>
      </c>
      <c r="I291" s="3" t="s">
        <v>1389</v>
      </c>
      <c r="J291" s="15" t="s">
        <v>202</v>
      </c>
      <c r="K291" s="15" t="s">
        <v>20</v>
      </c>
      <c r="L291" s="30">
        <v>0</v>
      </c>
      <c r="M291" s="30">
        <v>0</v>
      </c>
      <c r="N291" s="30">
        <v>0</v>
      </c>
      <c r="O291" s="30">
        <v>0</v>
      </c>
      <c r="P291" s="30">
        <v>0</v>
      </c>
      <c r="Q291" s="37" t="s">
        <v>2580</v>
      </c>
    </row>
    <row r="292" spans="1:17" ht="191.25" x14ac:dyDescent="0.2">
      <c r="A292" s="3" t="s">
        <v>1216</v>
      </c>
      <c r="B292" s="3" t="s">
        <v>1369</v>
      </c>
      <c r="C292" s="3" t="s">
        <v>1390</v>
      </c>
      <c r="D292" s="2" t="s">
        <v>1371</v>
      </c>
      <c r="E292" s="2" t="s">
        <v>1391</v>
      </c>
      <c r="F292" s="2" t="s">
        <v>1392</v>
      </c>
      <c r="G292" s="3" t="s">
        <v>1383</v>
      </c>
      <c r="H292" s="3" t="s">
        <v>109</v>
      </c>
      <c r="I292" s="3" t="s">
        <v>1384</v>
      </c>
      <c r="J292" s="15" t="s">
        <v>1379</v>
      </c>
      <c r="K292" s="15" t="s">
        <v>31</v>
      </c>
      <c r="L292" s="30">
        <v>0</v>
      </c>
      <c r="M292" s="30">
        <v>71143</v>
      </c>
      <c r="N292" s="30">
        <v>0</v>
      </c>
      <c r="O292" s="30">
        <v>0</v>
      </c>
      <c r="P292" s="30">
        <v>0</v>
      </c>
      <c r="Q292" s="38" t="s">
        <v>2810</v>
      </c>
    </row>
    <row r="293" spans="1:17" ht="191.25" x14ac:dyDescent="0.2">
      <c r="A293" s="3" t="s">
        <v>1216</v>
      </c>
      <c r="B293" s="3" t="s">
        <v>1369</v>
      </c>
      <c r="C293" s="3" t="s">
        <v>1393</v>
      </c>
      <c r="D293" s="2" t="s">
        <v>1371</v>
      </c>
      <c r="E293" s="2" t="s">
        <v>1394</v>
      </c>
      <c r="F293" s="2" t="s">
        <v>1395</v>
      </c>
      <c r="G293" s="2" t="s">
        <v>1396</v>
      </c>
      <c r="H293" s="2" t="s">
        <v>109</v>
      </c>
      <c r="I293" s="2"/>
      <c r="J293" s="2" t="s">
        <v>1397</v>
      </c>
      <c r="K293" s="2" t="s">
        <v>31</v>
      </c>
      <c r="L293" s="30">
        <v>0</v>
      </c>
      <c r="M293" s="30">
        <v>0</v>
      </c>
      <c r="N293" s="30">
        <v>0</v>
      </c>
      <c r="O293" s="30">
        <v>0</v>
      </c>
      <c r="P293" s="30">
        <v>0</v>
      </c>
      <c r="Q293" s="37" t="s">
        <v>2580</v>
      </c>
    </row>
    <row r="294" spans="1:17" ht="127.5" x14ac:dyDescent="0.2">
      <c r="A294" s="1" t="s">
        <v>1216</v>
      </c>
      <c r="B294" s="1" t="s">
        <v>1398</v>
      </c>
      <c r="C294" s="1" t="s">
        <v>1399</v>
      </c>
      <c r="D294" s="1" t="s">
        <v>1400</v>
      </c>
      <c r="E294" s="1" t="s">
        <v>1401</v>
      </c>
      <c r="F294" s="1" t="s">
        <v>1402</v>
      </c>
      <c r="G294" s="1" t="s">
        <v>1403</v>
      </c>
      <c r="H294" s="1" t="s">
        <v>76</v>
      </c>
      <c r="I294" s="1" t="s">
        <v>1404</v>
      </c>
      <c r="J294" s="12" t="s">
        <v>1405</v>
      </c>
      <c r="K294" s="12" t="s">
        <v>20</v>
      </c>
      <c r="L294" s="30">
        <v>0</v>
      </c>
      <c r="M294" s="30">
        <v>0</v>
      </c>
      <c r="N294" s="30">
        <v>0</v>
      </c>
      <c r="O294" s="30">
        <v>0</v>
      </c>
      <c r="P294" s="30">
        <v>0</v>
      </c>
      <c r="Q294" s="37" t="s">
        <v>2595</v>
      </c>
    </row>
    <row r="295" spans="1:17" ht="127.5" x14ac:dyDescent="0.2">
      <c r="A295" s="3" t="s">
        <v>1216</v>
      </c>
      <c r="B295" s="3" t="s">
        <v>1398</v>
      </c>
      <c r="C295" s="3" t="s">
        <v>1406</v>
      </c>
      <c r="D295" s="3" t="s">
        <v>1400</v>
      </c>
      <c r="E295" s="3" t="s">
        <v>1407</v>
      </c>
      <c r="F295" s="3" t="s">
        <v>1408</v>
      </c>
      <c r="G295" s="3" t="s">
        <v>1409</v>
      </c>
      <c r="H295" s="3" t="s">
        <v>109</v>
      </c>
      <c r="I295" s="3"/>
      <c r="J295" s="3" t="s">
        <v>19</v>
      </c>
      <c r="K295" s="3" t="s">
        <v>31</v>
      </c>
      <c r="L295" s="30">
        <v>0</v>
      </c>
      <c r="M295" s="30">
        <v>0</v>
      </c>
      <c r="N295" s="30">
        <v>0</v>
      </c>
      <c r="O295" s="30">
        <v>0</v>
      </c>
      <c r="P295" s="30">
        <v>0</v>
      </c>
      <c r="Q295" s="37" t="s">
        <v>2580</v>
      </c>
    </row>
    <row r="296" spans="1:17" ht="242.25" x14ac:dyDescent="0.2">
      <c r="A296" s="3" t="s">
        <v>1216</v>
      </c>
      <c r="B296" s="3" t="s">
        <v>1410</v>
      </c>
      <c r="C296" s="3" t="s">
        <v>1411</v>
      </c>
      <c r="D296" s="2" t="s">
        <v>1412</v>
      </c>
      <c r="E296" s="3" t="s">
        <v>1413</v>
      </c>
      <c r="F296" s="11" t="s">
        <v>1414</v>
      </c>
      <c r="G296" s="3" t="s">
        <v>1415</v>
      </c>
      <c r="H296" s="3" t="s">
        <v>109</v>
      </c>
      <c r="I296" s="3" t="s">
        <v>124</v>
      </c>
      <c r="J296" s="12" t="s">
        <v>2561</v>
      </c>
      <c r="K296" s="15" t="s">
        <v>20</v>
      </c>
      <c r="L296" s="30">
        <v>0</v>
      </c>
      <c r="M296" s="30">
        <v>0</v>
      </c>
      <c r="N296" s="30">
        <v>0</v>
      </c>
      <c r="O296" s="30">
        <v>0</v>
      </c>
      <c r="P296" s="30">
        <v>0</v>
      </c>
      <c r="Q296" s="38" t="s">
        <v>2811</v>
      </c>
    </row>
    <row r="297" spans="1:17" ht="242.25" x14ac:dyDescent="0.2">
      <c r="A297" s="3" t="s">
        <v>1216</v>
      </c>
      <c r="B297" s="3" t="s">
        <v>1410</v>
      </c>
      <c r="C297" s="3" t="s">
        <v>1416</v>
      </c>
      <c r="D297" s="2" t="s">
        <v>1412</v>
      </c>
      <c r="E297" s="11" t="s">
        <v>2562</v>
      </c>
      <c r="F297" s="16" t="s">
        <v>1417</v>
      </c>
      <c r="G297" s="3" t="s">
        <v>1415</v>
      </c>
      <c r="H297" s="3" t="s">
        <v>109</v>
      </c>
      <c r="I297" s="3" t="s">
        <v>2563</v>
      </c>
      <c r="J297" s="15" t="s">
        <v>1379</v>
      </c>
      <c r="K297" s="15" t="s">
        <v>31</v>
      </c>
      <c r="L297" s="30">
        <v>0</v>
      </c>
      <c r="M297" s="30">
        <v>0</v>
      </c>
      <c r="N297" s="30">
        <v>0</v>
      </c>
      <c r="O297" s="30">
        <v>0</v>
      </c>
      <c r="P297" s="30">
        <v>0</v>
      </c>
      <c r="Q297" s="38" t="s">
        <v>2812</v>
      </c>
    </row>
    <row r="298" spans="1:17" ht="242.25" x14ac:dyDescent="0.2">
      <c r="A298" s="3" t="s">
        <v>1216</v>
      </c>
      <c r="B298" s="3" t="s">
        <v>1410</v>
      </c>
      <c r="C298" s="3" t="s">
        <v>1418</v>
      </c>
      <c r="D298" s="2" t="s">
        <v>1412</v>
      </c>
      <c r="E298" s="2" t="s">
        <v>1419</v>
      </c>
      <c r="F298" s="2" t="s">
        <v>1420</v>
      </c>
      <c r="G298" s="2">
        <v>304</v>
      </c>
      <c r="H298" s="2" t="s">
        <v>109</v>
      </c>
      <c r="I298" s="2" t="s">
        <v>1421</v>
      </c>
      <c r="J298" s="2" t="s">
        <v>1385</v>
      </c>
      <c r="K298" s="2" t="s">
        <v>31</v>
      </c>
      <c r="L298" s="30">
        <v>0</v>
      </c>
      <c r="M298" s="30">
        <v>0</v>
      </c>
      <c r="N298" s="30">
        <v>0</v>
      </c>
      <c r="O298" s="30">
        <v>0</v>
      </c>
      <c r="P298" s="30">
        <v>0</v>
      </c>
      <c r="Q298" s="38" t="s">
        <v>2813</v>
      </c>
    </row>
    <row r="299" spans="1:17" ht="280.5" x14ac:dyDescent="0.2">
      <c r="A299" s="3" t="s">
        <v>1216</v>
      </c>
      <c r="B299" s="3" t="s">
        <v>1422</v>
      </c>
      <c r="C299" s="3" t="s">
        <v>1423</v>
      </c>
      <c r="D299" s="2" t="s">
        <v>1424</v>
      </c>
      <c r="E299" s="2" t="s">
        <v>1419</v>
      </c>
      <c r="F299" s="2" t="s">
        <v>1420</v>
      </c>
      <c r="G299" s="2">
        <v>304</v>
      </c>
      <c r="H299" s="2" t="s">
        <v>109</v>
      </c>
      <c r="I299" s="2" t="s">
        <v>1421</v>
      </c>
      <c r="J299" s="2" t="s">
        <v>1385</v>
      </c>
      <c r="K299" s="15" t="s">
        <v>20</v>
      </c>
      <c r="L299" s="30">
        <v>0</v>
      </c>
      <c r="M299" s="30">
        <v>0</v>
      </c>
      <c r="N299" s="30">
        <v>0</v>
      </c>
      <c r="O299" s="30">
        <v>0</v>
      </c>
      <c r="P299" s="30">
        <v>0</v>
      </c>
      <c r="Q299" s="38" t="s">
        <v>2813</v>
      </c>
    </row>
    <row r="300" spans="1:17" ht="280.5" x14ac:dyDescent="0.2">
      <c r="A300" s="3" t="s">
        <v>1216</v>
      </c>
      <c r="B300" s="3" t="s">
        <v>1422</v>
      </c>
      <c r="C300" s="3" t="s">
        <v>1425</v>
      </c>
      <c r="D300" s="2" t="s">
        <v>1424</v>
      </c>
      <c r="E300" s="2" t="s">
        <v>1426</v>
      </c>
      <c r="F300" s="3" t="s">
        <v>1427</v>
      </c>
      <c r="G300" s="3" t="s">
        <v>1428</v>
      </c>
      <c r="H300" s="3" t="s">
        <v>109</v>
      </c>
      <c r="I300" s="3"/>
      <c r="J300" s="15" t="s">
        <v>110</v>
      </c>
      <c r="K300" s="15" t="s">
        <v>20</v>
      </c>
      <c r="L300" s="30">
        <v>0</v>
      </c>
      <c r="M300" s="30">
        <v>0</v>
      </c>
      <c r="N300" s="30">
        <v>0</v>
      </c>
      <c r="O300" s="30">
        <v>0</v>
      </c>
      <c r="P300" s="30">
        <v>0</v>
      </c>
      <c r="Q300" s="38" t="s">
        <v>2814</v>
      </c>
    </row>
    <row r="301" spans="1:17" ht="280.5" x14ac:dyDescent="0.2">
      <c r="A301" s="3" t="s">
        <v>1216</v>
      </c>
      <c r="B301" s="3" t="s">
        <v>1422</v>
      </c>
      <c r="C301" s="3" t="s">
        <v>1429</v>
      </c>
      <c r="D301" s="2" t="s">
        <v>1424</v>
      </c>
      <c r="E301" s="3" t="s">
        <v>1430</v>
      </c>
      <c r="F301" s="2" t="s">
        <v>1431</v>
      </c>
      <c r="G301" s="3"/>
      <c r="H301" s="3" t="s">
        <v>109</v>
      </c>
      <c r="I301" s="3"/>
      <c r="J301" s="11" t="s">
        <v>1432</v>
      </c>
      <c r="K301" s="15" t="s">
        <v>20</v>
      </c>
      <c r="L301" s="30">
        <v>0</v>
      </c>
      <c r="M301" s="30">
        <v>0</v>
      </c>
      <c r="N301" s="30">
        <v>0</v>
      </c>
      <c r="O301" s="30">
        <v>0</v>
      </c>
      <c r="P301" s="30">
        <v>0</v>
      </c>
      <c r="Q301" s="37" t="s">
        <v>2580</v>
      </c>
    </row>
    <row r="302" spans="1:17" ht="280.5" x14ac:dyDescent="0.2">
      <c r="A302" s="3" t="s">
        <v>1216</v>
      </c>
      <c r="B302" s="3" t="s">
        <v>1433</v>
      </c>
      <c r="C302" s="3" t="s">
        <v>1434</v>
      </c>
      <c r="D302" s="2" t="s">
        <v>1435</v>
      </c>
      <c r="E302" s="2" t="s">
        <v>1436</v>
      </c>
      <c r="F302" s="2" t="s">
        <v>1437</v>
      </c>
      <c r="G302" s="3" t="s">
        <v>1415</v>
      </c>
      <c r="H302" s="3" t="s">
        <v>109</v>
      </c>
      <c r="I302" s="3"/>
      <c r="J302" s="15" t="s">
        <v>110</v>
      </c>
      <c r="K302" s="15" t="s">
        <v>20</v>
      </c>
      <c r="L302" s="30">
        <v>0</v>
      </c>
      <c r="M302" s="30">
        <v>0</v>
      </c>
      <c r="N302" s="30">
        <v>0</v>
      </c>
      <c r="O302" s="30">
        <v>0</v>
      </c>
      <c r="P302" s="30">
        <v>0</v>
      </c>
      <c r="Q302" s="38" t="s">
        <v>2815</v>
      </c>
    </row>
    <row r="303" spans="1:17" ht="280.5" x14ac:dyDescent="0.2">
      <c r="A303" s="3" t="s">
        <v>1216</v>
      </c>
      <c r="B303" s="3" t="s">
        <v>1433</v>
      </c>
      <c r="C303" s="3" t="s">
        <v>1438</v>
      </c>
      <c r="D303" s="2" t="s">
        <v>1435</v>
      </c>
      <c r="E303" s="3" t="s">
        <v>1439</v>
      </c>
      <c r="F303" s="17" t="s">
        <v>1440</v>
      </c>
      <c r="G303" s="3" t="s">
        <v>1415</v>
      </c>
      <c r="H303" s="3" t="s">
        <v>109</v>
      </c>
      <c r="I303" s="3" t="s">
        <v>256</v>
      </c>
      <c r="J303" s="15" t="s">
        <v>1379</v>
      </c>
      <c r="K303" s="15" t="s">
        <v>31</v>
      </c>
      <c r="L303" s="30">
        <v>0</v>
      </c>
      <c r="M303" s="30">
        <v>0</v>
      </c>
      <c r="N303" s="30">
        <v>0</v>
      </c>
      <c r="O303" s="30">
        <v>0</v>
      </c>
      <c r="P303" s="30">
        <v>0</v>
      </c>
      <c r="Q303" s="38" t="s">
        <v>2815</v>
      </c>
    </row>
    <row r="304" spans="1:17" ht="280.5" x14ac:dyDescent="0.2">
      <c r="A304" s="3" t="s">
        <v>1216</v>
      </c>
      <c r="B304" s="3" t="s">
        <v>1433</v>
      </c>
      <c r="C304" s="3" t="s">
        <v>1441</v>
      </c>
      <c r="D304" s="2" t="s">
        <v>1435</v>
      </c>
      <c r="E304" s="3" t="s">
        <v>1442</v>
      </c>
      <c r="F304" s="11" t="s">
        <v>1443</v>
      </c>
      <c r="G304" s="3">
        <v>313</v>
      </c>
      <c r="H304" s="3" t="s">
        <v>109</v>
      </c>
      <c r="I304" s="3"/>
      <c r="J304" s="11" t="s">
        <v>1444</v>
      </c>
      <c r="K304" s="15" t="s">
        <v>31</v>
      </c>
      <c r="L304" s="30">
        <v>0</v>
      </c>
      <c r="M304" s="30">
        <v>0</v>
      </c>
      <c r="N304" s="30">
        <v>0</v>
      </c>
      <c r="O304" s="30">
        <v>0</v>
      </c>
      <c r="P304" s="30">
        <v>0</v>
      </c>
      <c r="Q304" s="37" t="s">
        <v>2580</v>
      </c>
    </row>
    <row r="305" spans="1:17" ht="280.5" x14ac:dyDescent="0.2">
      <c r="A305" s="3" t="s">
        <v>1216</v>
      </c>
      <c r="B305" s="3" t="s">
        <v>1433</v>
      </c>
      <c r="C305" s="3" t="s">
        <v>1445</v>
      </c>
      <c r="D305" s="2" t="s">
        <v>1435</v>
      </c>
      <c r="E305" s="3" t="s">
        <v>1413</v>
      </c>
      <c r="F305" s="11" t="s">
        <v>1414</v>
      </c>
      <c r="G305" s="3">
        <v>313</v>
      </c>
      <c r="H305" s="3" t="s">
        <v>109</v>
      </c>
      <c r="I305" s="3" t="s">
        <v>124</v>
      </c>
      <c r="J305" s="12" t="s">
        <v>2564</v>
      </c>
      <c r="K305" s="15" t="s">
        <v>31</v>
      </c>
      <c r="L305" s="30">
        <v>0</v>
      </c>
      <c r="M305" s="30">
        <v>0</v>
      </c>
      <c r="N305" s="30">
        <v>0</v>
      </c>
      <c r="O305" s="30">
        <v>0</v>
      </c>
      <c r="P305" s="30">
        <v>0</v>
      </c>
      <c r="Q305" s="38" t="s">
        <v>2811</v>
      </c>
    </row>
    <row r="306" spans="1:17" ht="280.5" x14ac:dyDescent="0.2">
      <c r="A306" s="3" t="s">
        <v>1216</v>
      </c>
      <c r="B306" s="3" t="s">
        <v>1433</v>
      </c>
      <c r="C306" s="3" t="s">
        <v>1446</v>
      </c>
      <c r="D306" s="2" t="s">
        <v>1435</v>
      </c>
      <c r="E306" s="3" t="s">
        <v>1447</v>
      </c>
      <c r="F306" s="3" t="s">
        <v>1448</v>
      </c>
      <c r="G306" s="3">
        <v>304</v>
      </c>
      <c r="H306" s="3" t="s">
        <v>109</v>
      </c>
      <c r="I306" s="3"/>
      <c r="J306" s="15" t="s">
        <v>575</v>
      </c>
      <c r="K306" s="15" t="s">
        <v>31</v>
      </c>
      <c r="L306" s="30">
        <v>0</v>
      </c>
      <c r="M306" s="30">
        <v>0</v>
      </c>
      <c r="N306" s="30">
        <v>0</v>
      </c>
      <c r="O306" s="30">
        <v>0</v>
      </c>
      <c r="P306" s="30">
        <v>0</v>
      </c>
      <c r="Q306" s="37" t="s">
        <v>2580</v>
      </c>
    </row>
    <row r="307" spans="1:17" ht="280.5" x14ac:dyDescent="0.2">
      <c r="A307" s="3" t="s">
        <v>1216</v>
      </c>
      <c r="B307" s="3" t="s">
        <v>1433</v>
      </c>
      <c r="C307" s="3" t="s">
        <v>1449</v>
      </c>
      <c r="D307" s="2" t="s">
        <v>1435</v>
      </c>
      <c r="E307" s="3" t="s">
        <v>1450</v>
      </c>
      <c r="F307" s="3" t="s">
        <v>1451</v>
      </c>
      <c r="G307" s="3" t="s">
        <v>1452</v>
      </c>
      <c r="H307" s="3" t="s">
        <v>109</v>
      </c>
      <c r="I307" s="3"/>
      <c r="J307" s="15" t="s">
        <v>1385</v>
      </c>
      <c r="K307" s="15" t="s">
        <v>31</v>
      </c>
      <c r="L307" s="30">
        <v>0</v>
      </c>
      <c r="M307" s="30">
        <v>0</v>
      </c>
      <c r="N307" s="30">
        <v>0</v>
      </c>
      <c r="O307" s="30">
        <v>0</v>
      </c>
      <c r="P307" s="30">
        <v>0</v>
      </c>
      <c r="Q307" s="37" t="s">
        <v>2580</v>
      </c>
    </row>
    <row r="308" spans="1:17" ht="153" x14ac:dyDescent="0.2">
      <c r="A308" s="3" t="s">
        <v>1216</v>
      </c>
      <c r="B308" s="3" t="s">
        <v>1453</v>
      </c>
      <c r="C308" s="3" t="s">
        <v>1454</v>
      </c>
      <c r="D308" s="3" t="s">
        <v>1455</v>
      </c>
      <c r="E308" s="2" t="s">
        <v>1456</v>
      </c>
      <c r="F308" s="3" t="s">
        <v>1457</v>
      </c>
      <c r="G308" s="3">
        <v>415</v>
      </c>
      <c r="H308" s="3" t="s">
        <v>109</v>
      </c>
      <c r="I308" s="3"/>
      <c r="J308" s="15" t="s">
        <v>172</v>
      </c>
      <c r="K308" s="15" t="s">
        <v>20</v>
      </c>
      <c r="L308" s="30">
        <v>0</v>
      </c>
      <c r="M308" s="30">
        <v>0</v>
      </c>
      <c r="N308" s="30">
        <v>0</v>
      </c>
      <c r="O308" s="30">
        <v>0</v>
      </c>
      <c r="P308" s="30">
        <v>0</v>
      </c>
      <c r="Q308" s="38" t="s">
        <v>2816</v>
      </c>
    </row>
    <row r="309" spans="1:17" ht="165.75" x14ac:dyDescent="0.2">
      <c r="A309" s="3" t="s">
        <v>1216</v>
      </c>
      <c r="B309" s="3" t="s">
        <v>1453</v>
      </c>
      <c r="C309" s="3" t="s">
        <v>1458</v>
      </c>
      <c r="D309" s="3" t="s">
        <v>1455</v>
      </c>
      <c r="E309" s="3" t="s">
        <v>1459</v>
      </c>
      <c r="F309" s="2" t="s">
        <v>1460</v>
      </c>
      <c r="G309" s="3">
        <v>415</v>
      </c>
      <c r="H309" s="3" t="s">
        <v>109</v>
      </c>
      <c r="I309" s="3"/>
      <c r="J309" s="3" t="s">
        <v>77</v>
      </c>
      <c r="K309" s="3" t="s">
        <v>31</v>
      </c>
      <c r="L309" s="30">
        <v>0</v>
      </c>
      <c r="M309" s="30">
        <v>0</v>
      </c>
      <c r="N309" s="30">
        <v>0</v>
      </c>
      <c r="O309" s="30">
        <v>0</v>
      </c>
      <c r="P309" s="30">
        <v>0</v>
      </c>
      <c r="Q309" s="38" t="s">
        <v>2816</v>
      </c>
    </row>
    <row r="310" spans="1:17" ht="76.5" x14ac:dyDescent="0.2">
      <c r="A310" s="3" t="s">
        <v>1216</v>
      </c>
      <c r="B310" s="3" t="s">
        <v>1461</v>
      </c>
      <c r="C310" s="3" t="s">
        <v>1462</v>
      </c>
      <c r="D310" s="3" t="s">
        <v>1463</v>
      </c>
      <c r="E310" s="2" t="s">
        <v>1464</v>
      </c>
      <c r="F310" s="2" t="s">
        <v>1465</v>
      </c>
      <c r="G310" s="2" t="s">
        <v>1466</v>
      </c>
      <c r="H310" s="2" t="s">
        <v>109</v>
      </c>
      <c r="I310" s="2" t="s">
        <v>124</v>
      </c>
      <c r="J310" s="15" t="s">
        <v>1227</v>
      </c>
      <c r="K310" s="15" t="s">
        <v>20</v>
      </c>
      <c r="L310" s="30">
        <v>0</v>
      </c>
      <c r="M310" s="30">
        <v>0</v>
      </c>
      <c r="N310" s="30">
        <v>0</v>
      </c>
      <c r="O310" s="30">
        <v>0</v>
      </c>
      <c r="P310" s="30">
        <v>0</v>
      </c>
      <c r="Q310" s="37" t="s">
        <v>2580</v>
      </c>
    </row>
    <row r="311" spans="1:17" ht="76.5" x14ac:dyDescent="0.2">
      <c r="A311" s="3" t="s">
        <v>1216</v>
      </c>
      <c r="B311" s="3" t="s">
        <v>1461</v>
      </c>
      <c r="C311" s="3" t="s">
        <v>1467</v>
      </c>
      <c r="D311" s="3" t="s">
        <v>1463</v>
      </c>
      <c r="E311" s="3" t="s">
        <v>1468</v>
      </c>
      <c r="F311" s="3" t="s">
        <v>1469</v>
      </c>
      <c r="G311" s="3">
        <v>312</v>
      </c>
      <c r="H311" s="3" t="s">
        <v>109</v>
      </c>
      <c r="I311" s="3"/>
      <c r="J311" s="15" t="s">
        <v>1385</v>
      </c>
      <c r="K311" s="15" t="s">
        <v>31</v>
      </c>
      <c r="L311" s="30">
        <v>0</v>
      </c>
      <c r="M311" s="30">
        <v>0</v>
      </c>
      <c r="N311" s="30">
        <v>0</v>
      </c>
      <c r="O311" s="30">
        <v>0</v>
      </c>
      <c r="P311" s="30">
        <v>0</v>
      </c>
      <c r="Q311" s="37" t="s">
        <v>2580</v>
      </c>
    </row>
    <row r="312" spans="1:17" ht="178.5" x14ac:dyDescent="0.2">
      <c r="A312" s="3" t="s">
        <v>1216</v>
      </c>
      <c r="B312" s="3" t="s">
        <v>1470</v>
      </c>
      <c r="C312" s="3" t="s">
        <v>1471</v>
      </c>
      <c r="D312" s="2" t="s">
        <v>1472</v>
      </c>
      <c r="E312" s="2" t="s">
        <v>1473</v>
      </c>
      <c r="F312" s="2" t="s">
        <v>1474</v>
      </c>
      <c r="G312" s="3">
        <v>313</v>
      </c>
      <c r="H312" s="3" t="s">
        <v>109</v>
      </c>
      <c r="I312" s="3" t="s">
        <v>256</v>
      </c>
      <c r="J312" s="3" t="s">
        <v>1379</v>
      </c>
      <c r="K312" s="3" t="s">
        <v>31</v>
      </c>
      <c r="L312" s="30">
        <v>0</v>
      </c>
      <c r="M312" s="30">
        <v>0</v>
      </c>
      <c r="N312" s="30">
        <v>0</v>
      </c>
      <c r="O312" s="30">
        <v>0</v>
      </c>
      <c r="P312" s="30">
        <v>0</v>
      </c>
      <c r="Q312" s="38" t="s">
        <v>2812</v>
      </c>
    </row>
    <row r="313" spans="1:17" ht="318.75" x14ac:dyDescent="0.2">
      <c r="A313" s="1" t="s">
        <v>1216</v>
      </c>
      <c r="B313" s="1" t="s">
        <v>1475</v>
      </c>
      <c r="C313" s="1" t="s">
        <v>1476</v>
      </c>
      <c r="D313" s="1" t="s">
        <v>1477</v>
      </c>
      <c r="E313" s="1" t="s">
        <v>1478</v>
      </c>
      <c r="F313" s="1" t="s">
        <v>1479</v>
      </c>
      <c r="G313" s="1" t="s">
        <v>1480</v>
      </c>
      <c r="H313" s="1" t="s">
        <v>124</v>
      </c>
      <c r="I313" s="1" t="s">
        <v>1481</v>
      </c>
      <c r="J313" s="1" t="s">
        <v>99</v>
      </c>
      <c r="K313" s="1" t="s">
        <v>20</v>
      </c>
      <c r="L313" s="30">
        <v>0</v>
      </c>
      <c r="M313" s="30">
        <v>0</v>
      </c>
      <c r="N313" s="30">
        <v>0</v>
      </c>
      <c r="O313" s="30">
        <v>0</v>
      </c>
      <c r="P313" s="30">
        <v>0</v>
      </c>
      <c r="Q313" s="38" t="s">
        <v>2718</v>
      </c>
    </row>
    <row r="314" spans="1:17" ht="191.25" x14ac:dyDescent="0.2">
      <c r="A314" s="1" t="s">
        <v>1216</v>
      </c>
      <c r="B314" s="1" t="s">
        <v>1475</v>
      </c>
      <c r="C314" s="1" t="s">
        <v>1482</v>
      </c>
      <c r="D314" s="1" t="s">
        <v>1477</v>
      </c>
      <c r="E314" s="1" t="s">
        <v>1483</v>
      </c>
      <c r="F314" s="1" t="s">
        <v>1484</v>
      </c>
      <c r="G314" s="1" t="s">
        <v>1485</v>
      </c>
      <c r="H314" s="1" t="s">
        <v>124</v>
      </c>
      <c r="I314" s="1" t="s">
        <v>1486</v>
      </c>
      <c r="J314" s="1" t="s">
        <v>99</v>
      </c>
      <c r="K314" s="1" t="s">
        <v>20</v>
      </c>
      <c r="L314" s="30">
        <v>0</v>
      </c>
      <c r="M314" s="30">
        <v>0</v>
      </c>
      <c r="N314" s="30">
        <v>0</v>
      </c>
      <c r="O314" s="30">
        <v>0</v>
      </c>
      <c r="P314" s="30">
        <v>0</v>
      </c>
      <c r="Q314" s="38" t="s">
        <v>2721</v>
      </c>
    </row>
    <row r="315" spans="1:17" ht="344.25" x14ac:dyDescent="0.2">
      <c r="A315" s="1" t="s">
        <v>1216</v>
      </c>
      <c r="B315" s="1" t="s">
        <v>1487</v>
      </c>
      <c r="C315" s="1" t="s">
        <v>1488</v>
      </c>
      <c r="D315" s="1" t="s">
        <v>1489</v>
      </c>
      <c r="E315" s="1" t="s">
        <v>1490</v>
      </c>
      <c r="F315" s="1" t="s">
        <v>1491</v>
      </c>
      <c r="G315" s="1" t="s">
        <v>1492</v>
      </c>
      <c r="H315" s="1" t="s">
        <v>124</v>
      </c>
      <c r="I315" s="1" t="s">
        <v>1493</v>
      </c>
      <c r="J315" s="1" t="s">
        <v>99</v>
      </c>
      <c r="K315" s="1" t="s">
        <v>20</v>
      </c>
      <c r="L315" s="30">
        <v>0</v>
      </c>
      <c r="M315" s="30">
        <v>0</v>
      </c>
      <c r="N315" s="30">
        <v>0</v>
      </c>
      <c r="O315" s="30">
        <v>0</v>
      </c>
      <c r="P315" s="30">
        <v>0</v>
      </c>
      <c r="Q315" s="38" t="s">
        <v>2722</v>
      </c>
    </row>
    <row r="316" spans="1:17" ht="153" x14ac:dyDescent="0.2">
      <c r="A316" s="1" t="s">
        <v>1216</v>
      </c>
      <c r="B316" s="1" t="s">
        <v>1487</v>
      </c>
      <c r="C316" s="1" t="s">
        <v>1494</v>
      </c>
      <c r="D316" s="1" t="s">
        <v>1489</v>
      </c>
      <c r="E316" s="2" t="s">
        <v>1419</v>
      </c>
      <c r="F316" s="2" t="s">
        <v>1420</v>
      </c>
      <c r="G316" s="2">
        <v>304</v>
      </c>
      <c r="H316" s="2" t="s">
        <v>109</v>
      </c>
      <c r="I316" s="2" t="s">
        <v>1421</v>
      </c>
      <c r="J316" s="2" t="s">
        <v>1385</v>
      </c>
      <c r="K316" s="2" t="s">
        <v>31</v>
      </c>
      <c r="L316" s="30">
        <v>0</v>
      </c>
      <c r="M316" s="30">
        <v>0</v>
      </c>
      <c r="N316" s="30">
        <v>0</v>
      </c>
      <c r="O316" s="30">
        <v>0</v>
      </c>
      <c r="P316" s="30">
        <v>0</v>
      </c>
      <c r="Q316" s="38" t="s">
        <v>2813</v>
      </c>
    </row>
    <row r="317" spans="1:17" ht="140.25" x14ac:dyDescent="0.2">
      <c r="A317" s="1" t="s">
        <v>1216</v>
      </c>
      <c r="B317" s="1" t="s">
        <v>1495</v>
      </c>
      <c r="C317" s="1" t="s">
        <v>1496</v>
      </c>
      <c r="D317" s="1" t="s">
        <v>1497</v>
      </c>
      <c r="E317" s="1" t="s">
        <v>1498</v>
      </c>
      <c r="F317" s="1" t="s">
        <v>1499</v>
      </c>
      <c r="G317" s="1"/>
      <c r="H317" s="1" t="s">
        <v>124</v>
      </c>
      <c r="I317" s="1"/>
      <c r="J317" s="1" t="s">
        <v>99</v>
      </c>
      <c r="K317" s="1" t="s">
        <v>31</v>
      </c>
      <c r="L317" s="30">
        <v>0</v>
      </c>
      <c r="M317" s="30">
        <v>0</v>
      </c>
      <c r="N317" s="30">
        <v>0</v>
      </c>
      <c r="O317" s="30">
        <v>22000000</v>
      </c>
      <c r="P317" s="30">
        <v>0</v>
      </c>
      <c r="Q317" s="38" t="s">
        <v>2723</v>
      </c>
    </row>
    <row r="318" spans="1:17" ht="409.5" x14ac:dyDescent="0.2">
      <c r="A318" s="1" t="s">
        <v>1216</v>
      </c>
      <c r="B318" s="1" t="s">
        <v>1500</v>
      </c>
      <c r="C318" s="1" t="s">
        <v>1501</v>
      </c>
      <c r="D318" s="1" t="s">
        <v>1502</v>
      </c>
      <c r="E318" s="1" t="s">
        <v>1503</v>
      </c>
      <c r="F318" s="1" t="s">
        <v>1504</v>
      </c>
      <c r="G318" s="1" t="s">
        <v>1505</v>
      </c>
      <c r="H318" s="1" t="s">
        <v>124</v>
      </c>
      <c r="I318" s="1" t="s">
        <v>1506</v>
      </c>
      <c r="J318" s="1" t="s">
        <v>1507</v>
      </c>
      <c r="K318" s="1" t="s">
        <v>20</v>
      </c>
      <c r="L318" s="30">
        <v>0</v>
      </c>
      <c r="M318" s="30">
        <v>0</v>
      </c>
      <c r="N318" s="30">
        <v>4733989</v>
      </c>
      <c r="O318" s="30">
        <v>5159969</v>
      </c>
      <c r="P318" s="30">
        <v>10627860</v>
      </c>
      <c r="Q318" s="38" t="s">
        <v>2724</v>
      </c>
    </row>
    <row r="319" spans="1:17" ht="395.25" x14ac:dyDescent="0.2">
      <c r="A319" s="1" t="s">
        <v>1216</v>
      </c>
      <c r="B319" s="1" t="s">
        <v>1500</v>
      </c>
      <c r="C319" s="1" t="s">
        <v>1508</v>
      </c>
      <c r="D319" s="1" t="s">
        <v>1502</v>
      </c>
      <c r="E319" s="1" t="s">
        <v>1509</v>
      </c>
      <c r="F319" s="1" t="s">
        <v>1510</v>
      </c>
      <c r="G319" s="1" t="s">
        <v>1505</v>
      </c>
      <c r="H319" s="1" t="s">
        <v>124</v>
      </c>
      <c r="I319" s="1" t="s">
        <v>1493</v>
      </c>
      <c r="J319" s="1" t="s">
        <v>99</v>
      </c>
      <c r="K319" s="1" t="s">
        <v>20</v>
      </c>
      <c r="L319" s="30">
        <v>0</v>
      </c>
      <c r="M319" s="30">
        <v>0</v>
      </c>
      <c r="N319" s="30">
        <v>0</v>
      </c>
      <c r="O319" s="30">
        <v>0</v>
      </c>
      <c r="P319" s="30">
        <v>0</v>
      </c>
      <c r="Q319" s="38" t="s">
        <v>2722</v>
      </c>
    </row>
    <row r="320" spans="1:17" ht="76.5" x14ac:dyDescent="0.2">
      <c r="A320" s="1" t="s">
        <v>1216</v>
      </c>
      <c r="B320" s="1" t="s">
        <v>1511</v>
      </c>
      <c r="C320" s="1" t="s">
        <v>1512</v>
      </c>
      <c r="D320" s="1" t="s">
        <v>1513</v>
      </c>
      <c r="E320" s="1" t="s">
        <v>1514</v>
      </c>
      <c r="F320" s="1" t="s">
        <v>1515</v>
      </c>
      <c r="G320" s="1" t="s">
        <v>1516</v>
      </c>
      <c r="H320" s="1" t="s">
        <v>124</v>
      </c>
      <c r="I320" s="1"/>
      <c r="J320" s="1" t="s">
        <v>1517</v>
      </c>
      <c r="K320" s="1" t="s">
        <v>31</v>
      </c>
      <c r="L320" s="30">
        <v>0</v>
      </c>
      <c r="M320" s="30">
        <v>554541</v>
      </c>
      <c r="N320" s="30">
        <v>554541</v>
      </c>
      <c r="O320" s="30">
        <v>554541</v>
      </c>
      <c r="P320" s="30">
        <v>554541</v>
      </c>
      <c r="Q320" s="38" t="s">
        <v>2725</v>
      </c>
    </row>
    <row r="321" spans="1:17" ht="102" x14ac:dyDescent="0.2">
      <c r="A321" s="1" t="s">
        <v>1216</v>
      </c>
      <c r="B321" s="1" t="s">
        <v>1511</v>
      </c>
      <c r="C321" s="1" t="s">
        <v>1518</v>
      </c>
      <c r="D321" s="1" t="s">
        <v>1513</v>
      </c>
      <c r="E321" s="1" t="s">
        <v>1519</v>
      </c>
      <c r="F321" s="1" t="s">
        <v>1520</v>
      </c>
      <c r="G321" s="1" t="s">
        <v>1516</v>
      </c>
      <c r="H321" s="1" t="s">
        <v>124</v>
      </c>
      <c r="I321" s="1" t="s">
        <v>1521</v>
      </c>
      <c r="J321" s="1" t="s">
        <v>67</v>
      </c>
      <c r="K321" s="1" t="s">
        <v>31</v>
      </c>
      <c r="L321" s="30">
        <v>0</v>
      </c>
      <c r="M321" s="30">
        <v>0</v>
      </c>
      <c r="N321" s="30">
        <v>0</v>
      </c>
      <c r="O321" s="30">
        <v>0</v>
      </c>
      <c r="P321" s="30">
        <v>0</v>
      </c>
      <c r="Q321" s="38" t="s">
        <v>2726</v>
      </c>
    </row>
    <row r="322" spans="1:17" ht="76.5" x14ac:dyDescent="0.2">
      <c r="A322" s="1" t="s">
        <v>1216</v>
      </c>
      <c r="B322" s="1" t="s">
        <v>1511</v>
      </c>
      <c r="C322" s="1" t="s">
        <v>1522</v>
      </c>
      <c r="D322" s="1" t="s">
        <v>1513</v>
      </c>
      <c r="E322" s="1" t="s">
        <v>1519</v>
      </c>
      <c r="F322" s="1" t="s">
        <v>1523</v>
      </c>
      <c r="G322" s="1" t="s">
        <v>1516</v>
      </c>
      <c r="H322" s="1" t="s">
        <v>124</v>
      </c>
      <c r="I322" s="1" t="s">
        <v>1521</v>
      </c>
      <c r="J322" s="1" t="s">
        <v>615</v>
      </c>
      <c r="K322" s="1" t="s">
        <v>31</v>
      </c>
      <c r="L322" s="30">
        <v>0</v>
      </c>
      <c r="M322" s="30">
        <v>0</v>
      </c>
      <c r="N322" s="30">
        <v>0</v>
      </c>
      <c r="O322" s="30">
        <v>0</v>
      </c>
      <c r="P322" s="30">
        <v>0</v>
      </c>
      <c r="Q322" s="37" t="s">
        <v>2580</v>
      </c>
    </row>
    <row r="323" spans="1:17" ht="89.25" x14ac:dyDescent="0.2">
      <c r="A323" s="1" t="s">
        <v>1216</v>
      </c>
      <c r="B323" s="1" t="s">
        <v>1524</v>
      </c>
      <c r="C323" s="1" t="s">
        <v>1525</v>
      </c>
      <c r="D323" s="1" t="s">
        <v>1526</v>
      </c>
      <c r="E323" s="1" t="s">
        <v>1526</v>
      </c>
      <c r="F323" s="1" t="s">
        <v>1527</v>
      </c>
      <c r="G323" s="1"/>
      <c r="H323" s="1" t="s">
        <v>124</v>
      </c>
      <c r="I323" s="1"/>
      <c r="J323" s="1" t="s">
        <v>1528</v>
      </c>
      <c r="K323" s="8" t="s">
        <v>31</v>
      </c>
      <c r="L323" s="30">
        <v>0</v>
      </c>
      <c r="M323" s="30">
        <v>0</v>
      </c>
      <c r="N323" s="30">
        <v>0</v>
      </c>
      <c r="O323" s="30">
        <v>0</v>
      </c>
      <c r="P323" s="30">
        <v>0</v>
      </c>
      <c r="Q323" s="37" t="s">
        <v>2580</v>
      </c>
    </row>
    <row r="324" spans="1:17" ht="89.25" x14ac:dyDescent="0.2">
      <c r="A324" s="1" t="s">
        <v>1216</v>
      </c>
      <c r="B324" s="1" t="s">
        <v>1529</v>
      </c>
      <c r="C324" s="1" t="s">
        <v>1530</v>
      </c>
      <c r="D324" s="1" t="s">
        <v>1531</v>
      </c>
      <c r="E324" s="1" t="s">
        <v>1532</v>
      </c>
      <c r="F324" s="1" t="s">
        <v>1268</v>
      </c>
      <c r="G324" s="1"/>
      <c r="H324" s="1" t="s">
        <v>124</v>
      </c>
      <c r="I324" s="1"/>
      <c r="J324" s="1" t="s">
        <v>1533</v>
      </c>
      <c r="K324" s="1" t="s">
        <v>20</v>
      </c>
      <c r="L324" s="30">
        <v>0</v>
      </c>
      <c r="M324" s="30">
        <v>1453899</v>
      </c>
      <c r="N324" s="30">
        <v>8263056</v>
      </c>
      <c r="O324" s="30">
        <v>18759521</v>
      </c>
      <c r="P324" s="30">
        <v>0</v>
      </c>
      <c r="Q324" s="38" t="s">
        <v>2727</v>
      </c>
    </row>
    <row r="325" spans="1:17" ht="102" x14ac:dyDescent="0.2">
      <c r="A325" s="1" t="s">
        <v>1216</v>
      </c>
      <c r="B325" s="1" t="s">
        <v>1534</v>
      </c>
      <c r="C325" s="1" t="s">
        <v>1535</v>
      </c>
      <c r="D325" s="1" t="s">
        <v>1536</v>
      </c>
      <c r="E325" s="1" t="s">
        <v>1537</v>
      </c>
      <c r="F325" s="1" t="s">
        <v>1268</v>
      </c>
      <c r="G325" s="1"/>
      <c r="H325" s="1" t="s">
        <v>124</v>
      </c>
      <c r="I325" s="1"/>
      <c r="J325" s="1" t="s">
        <v>1533</v>
      </c>
      <c r="K325" s="1" t="s">
        <v>20</v>
      </c>
      <c r="L325" s="30">
        <v>0</v>
      </c>
      <c r="M325" s="30">
        <v>0</v>
      </c>
      <c r="N325" s="30">
        <v>4247298</v>
      </c>
      <c r="O325" s="30">
        <v>22412600</v>
      </c>
      <c r="P325" s="30">
        <v>0</v>
      </c>
      <c r="Q325" s="38" t="s">
        <v>2728</v>
      </c>
    </row>
    <row r="326" spans="1:17" ht="127.5" x14ac:dyDescent="0.2">
      <c r="A326" s="1" t="s">
        <v>1538</v>
      </c>
      <c r="B326" s="1" t="s">
        <v>1539</v>
      </c>
      <c r="C326" s="1" t="s">
        <v>1540</v>
      </c>
      <c r="D326" s="1" t="s">
        <v>1541</v>
      </c>
      <c r="E326" s="1" t="s">
        <v>1542</v>
      </c>
      <c r="F326" s="1" t="s">
        <v>1543</v>
      </c>
      <c r="G326" s="1" t="s">
        <v>1222</v>
      </c>
      <c r="H326" s="1" t="s">
        <v>124</v>
      </c>
      <c r="I326" s="1" t="s">
        <v>480</v>
      </c>
      <c r="J326" s="1" t="s">
        <v>1544</v>
      </c>
      <c r="K326" s="8" t="s">
        <v>31</v>
      </c>
      <c r="L326" s="30">
        <v>0</v>
      </c>
      <c r="M326" s="30">
        <v>0</v>
      </c>
      <c r="N326" s="30">
        <v>0</v>
      </c>
      <c r="O326" s="30">
        <v>0</v>
      </c>
      <c r="P326" s="30">
        <v>0</v>
      </c>
      <c r="Q326" s="38" t="s">
        <v>2729</v>
      </c>
    </row>
    <row r="327" spans="1:17" ht="114.75" x14ac:dyDescent="0.2">
      <c r="A327" s="1" t="s">
        <v>1538</v>
      </c>
      <c r="B327" s="1" t="s">
        <v>1545</v>
      </c>
      <c r="C327" s="1" t="s">
        <v>1546</v>
      </c>
      <c r="D327" s="1" t="s">
        <v>1547</v>
      </c>
      <c r="E327" s="1" t="s">
        <v>1244</v>
      </c>
      <c r="F327" s="1" t="s">
        <v>1221</v>
      </c>
      <c r="G327" s="1" t="s">
        <v>1548</v>
      </c>
      <c r="H327" s="1" t="s">
        <v>124</v>
      </c>
      <c r="I327" s="1" t="s">
        <v>480</v>
      </c>
      <c r="J327" s="1" t="s">
        <v>593</v>
      </c>
      <c r="K327" s="1" t="s">
        <v>20</v>
      </c>
      <c r="L327" s="30">
        <v>0</v>
      </c>
      <c r="M327" s="30">
        <v>0</v>
      </c>
      <c r="N327" s="30">
        <v>0</v>
      </c>
      <c r="O327" s="30">
        <v>0</v>
      </c>
      <c r="P327" s="30">
        <v>0</v>
      </c>
      <c r="Q327" s="38" t="s">
        <v>2730</v>
      </c>
    </row>
    <row r="328" spans="1:17" ht="114.75" x14ac:dyDescent="0.2">
      <c r="A328" s="1" t="s">
        <v>1538</v>
      </c>
      <c r="B328" s="1" t="s">
        <v>1545</v>
      </c>
      <c r="C328" s="1" t="s">
        <v>1549</v>
      </c>
      <c r="D328" s="1" t="s">
        <v>1547</v>
      </c>
      <c r="E328" s="1" t="s">
        <v>1550</v>
      </c>
      <c r="F328" s="1" t="s">
        <v>1268</v>
      </c>
      <c r="G328" s="8" t="s">
        <v>1551</v>
      </c>
      <c r="H328" s="1" t="s">
        <v>124</v>
      </c>
      <c r="I328" s="1"/>
      <c r="J328" s="1" t="s">
        <v>1552</v>
      </c>
      <c r="K328" s="1" t="s">
        <v>31</v>
      </c>
      <c r="L328" s="30">
        <v>0</v>
      </c>
      <c r="M328" s="30">
        <v>0</v>
      </c>
      <c r="N328" s="30">
        <v>24684</v>
      </c>
      <c r="O328" s="30">
        <v>0</v>
      </c>
      <c r="P328" s="30">
        <v>0</v>
      </c>
      <c r="Q328" s="38" t="s">
        <v>2731</v>
      </c>
    </row>
    <row r="329" spans="1:17" ht="114.75" x14ac:dyDescent="0.2">
      <c r="A329" s="1" t="s">
        <v>1538</v>
      </c>
      <c r="B329" s="1" t="s">
        <v>1545</v>
      </c>
      <c r="C329" s="1" t="s">
        <v>1553</v>
      </c>
      <c r="D329" s="1" t="s">
        <v>1547</v>
      </c>
      <c r="E329" s="1" t="s">
        <v>1224</v>
      </c>
      <c r="F329" s="1" t="s">
        <v>1225</v>
      </c>
      <c r="G329" s="1" t="s">
        <v>1548</v>
      </c>
      <c r="H329" s="1" t="s">
        <v>124</v>
      </c>
      <c r="I329" s="1" t="s">
        <v>1226</v>
      </c>
      <c r="J329" s="1" t="s">
        <v>1227</v>
      </c>
      <c r="K329" s="1" t="s">
        <v>31</v>
      </c>
      <c r="L329" s="30">
        <v>0</v>
      </c>
      <c r="M329" s="30">
        <v>0</v>
      </c>
      <c r="N329" s="30">
        <v>0</v>
      </c>
      <c r="O329" s="30">
        <v>0</v>
      </c>
      <c r="P329" s="30">
        <v>0</v>
      </c>
      <c r="Q329" s="38" t="s">
        <v>2732</v>
      </c>
    </row>
    <row r="330" spans="1:17" ht="114.75" x14ac:dyDescent="0.2">
      <c r="A330" s="1" t="s">
        <v>1538</v>
      </c>
      <c r="B330" s="1" t="s">
        <v>1545</v>
      </c>
      <c r="C330" s="1" t="s">
        <v>1554</v>
      </c>
      <c r="D330" s="1" t="s">
        <v>1547</v>
      </c>
      <c r="E330" s="1" t="s">
        <v>1555</v>
      </c>
      <c r="F330" s="1" t="s">
        <v>1556</v>
      </c>
      <c r="G330" s="1" t="s">
        <v>1557</v>
      </c>
      <c r="H330" s="1" t="s">
        <v>706</v>
      </c>
      <c r="I330" s="1"/>
      <c r="J330" s="1" t="s">
        <v>77</v>
      </c>
      <c r="K330" s="1" t="s">
        <v>20</v>
      </c>
      <c r="L330" s="30">
        <v>0</v>
      </c>
      <c r="M330" s="30">
        <v>142287</v>
      </c>
      <c r="N330" s="30">
        <v>142287</v>
      </c>
      <c r="O330" s="30">
        <v>142287</v>
      </c>
      <c r="P330" s="30">
        <v>142287</v>
      </c>
      <c r="Q330" s="37" t="s">
        <v>2580</v>
      </c>
    </row>
    <row r="331" spans="1:17" ht="114.75" x14ac:dyDescent="0.2">
      <c r="A331" s="3" t="s">
        <v>1538</v>
      </c>
      <c r="B331" s="3" t="s">
        <v>1558</v>
      </c>
      <c r="C331" s="3" t="s">
        <v>1559</v>
      </c>
      <c r="D331" s="3" t="s">
        <v>1560</v>
      </c>
      <c r="E331" s="3" t="s">
        <v>169</v>
      </c>
      <c r="F331" s="3" t="s">
        <v>170</v>
      </c>
      <c r="G331" s="18"/>
      <c r="H331" s="3" t="s">
        <v>51</v>
      </c>
      <c r="I331" s="3" t="s">
        <v>171</v>
      </c>
      <c r="J331" s="3" t="s">
        <v>172</v>
      </c>
      <c r="K331" s="8" t="s">
        <v>31</v>
      </c>
      <c r="L331" s="30">
        <v>0</v>
      </c>
      <c r="M331" s="30">
        <v>0</v>
      </c>
      <c r="N331" s="30">
        <v>0</v>
      </c>
      <c r="O331" s="30">
        <v>0</v>
      </c>
      <c r="P331" s="30">
        <v>0</v>
      </c>
      <c r="Q331" s="39" t="s">
        <v>2580</v>
      </c>
    </row>
    <row r="332" spans="1:17" ht="114.75" x14ac:dyDescent="0.2">
      <c r="A332" s="3" t="s">
        <v>1538</v>
      </c>
      <c r="B332" s="3" t="s">
        <v>1558</v>
      </c>
      <c r="C332" s="3" t="s">
        <v>1561</v>
      </c>
      <c r="D332" s="3" t="s">
        <v>1560</v>
      </c>
      <c r="E332" s="3" t="s">
        <v>1562</v>
      </c>
      <c r="F332" s="3" t="s">
        <v>1563</v>
      </c>
      <c r="G332" s="18"/>
      <c r="H332" s="3" t="s">
        <v>51</v>
      </c>
      <c r="I332" s="3" t="s">
        <v>1564</v>
      </c>
      <c r="J332" s="3" t="s">
        <v>19</v>
      </c>
      <c r="K332" s="8" t="s">
        <v>31</v>
      </c>
      <c r="L332" s="30">
        <v>0</v>
      </c>
      <c r="M332" s="30">
        <v>0</v>
      </c>
      <c r="N332" s="30">
        <v>0</v>
      </c>
      <c r="O332" s="30">
        <v>0</v>
      </c>
      <c r="P332" s="30">
        <v>0</v>
      </c>
      <c r="Q332" s="40" t="s">
        <v>2591</v>
      </c>
    </row>
    <row r="333" spans="1:17" ht="102" x14ac:dyDescent="0.2">
      <c r="A333" s="3" t="s">
        <v>1538</v>
      </c>
      <c r="B333" s="3" t="s">
        <v>1565</v>
      </c>
      <c r="C333" s="3" t="s">
        <v>1566</v>
      </c>
      <c r="D333" s="3" t="s">
        <v>1567</v>
      </c>
      <c r="E333" s="3" t="s">
        <v>1568</v>
      </c>
      <c r="F333" s="3" t="s">
        <v>1569</v>
      </c>
      <c r="G333" s="3"/>
      <c r="H333" s="3" t="s">
        <v>109</v>
      </c>
      <c r="I333" s="3"/>
      <c r="J333" s="11" t="s">
        <v>1385</v>
      </c>
      <c r="K333" s="15" t="s">
        <v>31</v>
      </c>
      <c r="L333" s="30">
        <v>0</v>
      </c>
      <c r="M333" s="30">
        <v>0</v>
      </c>
      <c r="N333" s="30">
        <v>0</v>
      </c>
      <c r="O333" s="30">
        <v>0</v>
      </c>
      <c r="P333" s="30">
        <v>0</v>
      </c>
      <c r="Q333" s="38" t="s">
        <v>2809</v>
      </c>
    </row>
    <row r="334" spans="1:17" ht="140.25" x14ac:dyDescent="0.2">
      <c r="A334" s="1" t="s">
        <v>1570</v>
      </c>
      <c r="B334" s="1" t="s">
        <v>1571</v>
      </c>
      <c r="C334" s="1" t="s">
        <v>1572</v>
      </c>
      <c r="D334" s="1" t="s">
        <v>1573</v>
      </c>
      <c r="E334" s="1" t="s">
        <v>1574</v>
      </c>
      <c r="F334" s="1" t="s">
        <v>1575</v>
      </c>
      <c r="G334" s="1">
        <v>239</v>
      </c>
      <c r="H334" s="1" t="s">
        <v>281</v>
      </c>
      <c r="I334" s="1" t="s">
        <v>76</v>
      </c>
      <c r="J334" s="1" t="s">
        <v>283</v>
      </c>
      <c r="K334" s="8" t="s">
        <v>20</v>
      </c>
      <c r="L334" s="30">
        <v>0</v>
      </c>
      <c r="M334" s="30">
        <v>0</v>
      </c>
      <c r="N334" s="30">
        <v>6583612</v>
      </c>
      <c r="O334" s="30">
        <v>10972687</v>
      </c>
      <c r="P334" s="30">
        <v>10972687</v>
      </c>
      <c r="Q334" s="37" t="s">
        <v>2677</v>
      </c>
    </row>
    <row r="335" spans="1:17" ht="140.25" x14ac:dyDescent="0.2">
      <c r="A335" s="1" t="s">
        <v>1570</v>
      </c>
      <c r="B335" s="1" t="s">
        <v>1571</v>
      </c>
      <c r="C335" s="1" t="s">
        <v>1576</v>
      </c>
      <c r="D335" s="1" t="s">
        <v>1573</v>
      </c>
      <c r="E335" s="1" t="s">
        <v>1577</v>
      </c>
      <c r="F335" s="1" t="s">
        <v>1578</v>
      </c>
      <c r="G335" s="1">
        <v>239</v>
      </c>
      <c r="H335" s="1" t="s">
        <v>281</v>
      </c>
      <c r="I335" s="1"/>
      <c r="J335" s="1" t="s">
        <v>1579</v>
      </c>
      <c r="K335" s="8" t="s">
        <v>31</v>
      </c>
      <c r="L335" s="30">
        <v>0</v>
      </c>
      <c r="M335" s="30">
        <v>0</v>
      </c>
      <c r="N335" s="30">
        <v>192000</v>
      </c>
      <c r="O335" s="30">
        <v>384000</v>
      </c>
      <c r="P335" s="30">
        <v>384000</v>
      </c>
      <c r="Q335" s="37" t="s">
        <v>2678</v>
      </c>
    </row>
    <row r="336" spans="1:17" ht="140.25" x14ac:dyDescent="0.2">
      <c r="A336" s="1" t="s">
        <v>1570</v>
      </c>
      <c r="B336" s="1" t="s">
        <v>1571</v>
      </c>
      <c r="C336" s="1" t="s">
        <v>1580</v>
      </c>
      <c r="D336" s="1" t="s">
        <v>1573</v>
      </c>
      <c r="E336" s="1" t="s">
        <v>1581</v>
      </c>
      <c r="F336" s="1" t="s">
        <v>1582</v>
      </c>
      <c r="G336" s="1">
        <v>239</v>
      </c>
      <c r="H336" s="1" t="s">
        <v>281</v>
      </c>
      <c r="I336" s="1"/>
      <c r="J336" s="1" t="s">
        <v>1583</v>
      </c>
      <c r="K336" s="8" t="s">
        <v>31</v>
      </c>
      <c r="L336" s="30">
        <v>0</v>
      </c>
      <c r="M336" s="30">
        <v>0</v>
      </c>
      <c r="N336" s="48">
        <v>100000</v>
      </c>
      <c r="O336" s="48">
        <v>100000</v>
      </c>
      <c r="P336" s="48">
        <v>100000</v>
      </c>
      <c r="Q336" s="37" t="s">
        <v>2679</v>
      </c>
    </row>
    <row r="337" spans="1:17" ht="76.5" x14ac:dyDescent="0.2">
      <c r="A337" s="1" t="s">
        <v>1570</v>
      </c>
      <c r="B337" s="1" t="s">
        <v>1584</v>
      </c>
      <c r="C337" s="1" t="s">
        <v>1585</v>
      </c>
      <c r="D337" s="1" t="s">
        <v>1586</v>
      </c>
      <c r="E337" s="1" t="s">
        <v>1587</v>
      </c>
      <c r="F337" s="1" t="s">
        <v>1588</v>
      </c>
      <c r="G337" s="1">
        <v>337</v>
      </c>
      <c r="H337" s="1" t="s">
        <v>281</v>
      </c>
      <c r="I337" s="1" t="s">
        <v>1589</v>
      </c>
      <c r="J337" s="1" t="s">
        <v>283</v>
      </c>
      <c r="K337" s="8" t="s">
        <v>20</v>
      </c>
      <c r="L337" s="30">
        <v>0</v>
      </c>
      <c r="M337" s="30">
        <v>0</v>
      </c>
      <c r="N337" s="30">
        <v>2471500</v>
      </c>
      <c r="O337" s="30">
        <v>4891500</v>
      </c>
      <c r="P337" s="30">
        <v>4891500</v>
      </c>
      <c r="Q337" s="38" t="s">
        <v>2676</v>
      </c>
    </row>
    <row r="338" spans="1:17" ht="38.25" x14ac:dyDescent="0.2">
      <c r="A338" s="1" t="s">
        <v>1570</v>
      </c>
      <c r="B338" s="1" t="s">
        <v>1584</v>
      </c>
      <c r="C338" s="1" t="s">
        <v>1590</v>
      </c>
      <c r="D338" s="1" t="s">
        <v>1586</v>
      </c>
      <c r="E338" s="1" t="s">
        <v>1591</v>
      </c>
      <c r="F338" s="1" t="s">
        <v>1592</v>
      </c>
      <c r="G338" s="1">
        <v>337</v>
      </c>
      <c r="H338" s="1" t="s">
        <v>281</v>
      </c>
      <c r="I338" s="1" t="s">
        <v>1589</v>
      </c>
      <c r="J338" s="1" t="s">
        <v>283</v>
      </c>
      <c r="K338" s="8" t="s">
        <v>31</v>
      </c>
      <c r="L338" s="30">
        <v>0</v>
      </c>
      <c r="M338" s="30">
        <v>0</v>
      </c>
      <c r="N338" s="30">
        <v>0</v>
      </c>
      <c r="O338" s="30">
        <v>0</v>
      </c>
      <c r="P338" s="30">
        <v>0</v>
      </c>
      <c r="Q338" s="37" t="s">
        <v>2634</v>
      </c>
    </row>
    <row r="339" spans="1:17" ht="38.25" x14ac:dyDescent="0.2">
      <c r="A339" s="1" t="s">
        <v>1570</v>
      </c>
      <c r="B339" s="1" t="s">
        <v>1584</v>
      </c>
      <c r="C339" s="1" t="s">
        <v>1593</v>
      </c>
      <c r="D339" s="1" t="s">
        <v>1586</v>
      </c>
      <c r="E339" s="1" t="s">
        <v>1594</v>
      </c>
      <c r="F339" s="1" t="s">
        <v>1595</v>
      </c>
      <c r="G339" s="1">
        <v>337</v>
      </c>
      <c r="H339" s="1" t="s">
        <v>1596</v>
      </c>
      <c r="I339" s="1"/>
      <c r="J339" s="1" t="s">
        <v>1597</v>
      </c>
      <c r="K339" s="8" t="s">
        <v>31</v>
      </c>
      <c r="L339" s="30">
        <v>0</v>
      </c>
      <c r="M339" s="30">
        <v>0</v>
      </c>
      <c r="N339" s="30">
        <v>0</v>
      </c>
      <c r="O339" s="30">
        <v>0</v>
      </c>
      <c r="P339" s="30">
        <v>0</v>
      </c>
      <c r="Q339" s="37" t="s">
        <v>2634</v>
      </c>
    </row>
    <row r="340" spans="1:17" ht="229.5" x14ac:dyDescent="0.2">
      <c r="A340" s="1" t="s">
        <v>1570</v>
      </c>
      <c r="B340" s="1" t="s">
        <v>1598</v>
      </c>
      <c r="C340" s="1" t="s">
        <v>1599</v>
      </c>
      <c r="D340" s="11" t="s">
        <v>1600</v>
      </c>
      <c r="E340" s="1" t="s">
        <v>1601</v>
      </c>
      <c r="F340" s="1" t="s">
        <v>1602</v>
      </c>
      <c r="G340" s="1">
        <v>322</v>
      </c>
      <c r="H340" s="1" t="s">
        <v>281</v>
      </c>
      <c r="I340" s="1"/>
      <c r="J340" s="1" t="s">
        <v>283</v>
      </c>
      <c r="K340" s="8" t="s">
        <v>20</v>
      </c>
      <c r="L340" s="30">
        <v>0</v>
      </c>
      <c r="M340" s="30">
        <v>0</v>
      </c>
      <c r="N340" s="30">
        <v>0</v>
      </c>
      <c r="O340" s="30">
        <v>0</v>
      </c>
      <c r="P340" s="30">
        <v>0</v>
      </c>
      <c r="Q340" s="37" t="s">
        <v>2634</v>
      </c>
    </row>
    <row r="341" spans="1:17" ht="229.5" x14ac:dyDescent="0.2">
      <c r="A341" s="1" t="s">
        <v>1570</v>
      </c>
      <c r="B341" s="1" t="s">
        <v>1598</v>
      </c>
      <c r="C341" s="1" t="s">
        <v>1603</v>
      </c>
      <c r="D341" s="11" t="s">
        <v>1600</v>
      </c>
      <c r="E341" s="1" t="s">
        <v>1604</v>
      </c>
      <c r="F341" s="1" t="s">
        <v>1605</v>
      </c>
      <c r="G341" s="1">
        <v>322</v>
      </c>
      <c r="H341" s="1" t="s">
        <v>281</v>
      </c>
      <c r="I341" s="1" t="s">
        <v>1606</v>
      </c>
      <c r="J341" s="1" t="s">
        <v>283</v>
      </c>
      <c r="K341" s="8" t="s">
        <v>31</v>
      </c>
      <c r="L341" s="30">
        <v>0</v>
      </c>
      <c r="M341" s="30">
        <v>0</v>
      </c>
      <c r="N341" s="30">
        <v>4000000</v>
      </c>
      <c r="O341" s="30">
        <v>4000000</v>
      </c>
      <c r="P341" s="30">
        <v>4000000</v>
      </c>
      <c r="Q341" s="38" t="s">
        <v>2680</v>
      </c>
    </row>
    <row r="342" spans="1:17" ht="229.5" x14ac:dyDescent="0.2">
      <c r="A342" s="1" t="s">
        <v>1570</v>
      </c>
      <c r="B342" s="1" t="s">
        <v>1598</v>
      </c>
      <c r="C342" s="1" t="s">
        <v>1607</v>
      </c>
      <c r="D342" s="11" t="s">
        <v>1600</v>
      </c>
      <c r="E342" s="1" t="s">
        <v>1608</v>
      </c>
      <c r="F342" s="1" t="s">
        <v>1609</v>
      </c>
      <c r="G342" s="1">
        <v>322</v>
      </c>
      <c r="H342" s="1" t="s">
        <v>281</v>
      </c>
      <c r="I342" s="1" t="s">
        <v>1610</v>
      </c>
      <c r="J342" s="1" t="s">
        <v>293</v>
      </c>
      <c r="K342" s="8" t="s">
        <v>31</v>
      </c>
      <c r="L342" s="30">
        <v>0</v>
      </c>
      <c r="M342" s="30">
        <v>0</v>
      </c>
      <c r="N342" s="30">
        <v>1000000</v>
      </c>
      <c r="O342" s="30">
        <v>1000000</v>
      </c>
      <c r="P342" s="30">
        <v>1000000</v>
      </c>
      <c r="Q342" s="38" t="s">
        <v>2681</v>
      </c>
    </row>
    <row r="343" spans="1:17" ht="229.5" x14ac:dyDescent="0.2">
      <c r="A343" s="1" t="s">
        <v>1570</v>
      </c>
      <c r="B343" s="1" t="s">
        <v>1598</v>
      </c>
      <c r="C343" s="1" t="s">
        <v>1611</v>
      </c>
      <c r="D343" s="11" t="s">
        <v>1600</v>
      </c>
      <c r="E343" s="1" t="s">
        <v>1612</v>
      </c>
      <c r="F343" s="1" t="s">
        <v>1613</v>
      </c>
      <c r="G343" s="1">
        <v>322</v>
      </c>
      <c r="H343" s="1" t="s">
        <v>281</v>
      </c>
      <c r="I343" s="1" t="s">
        <v>1614</v>
      </c>
      <c r="J343" s="1" t="s">
        <v>1615</v>
      </c>
      <c r="K343" s="8" t="s">
        <v>31</v>
      </c>
      <c r="L343" s="30">
        <v>0</v>
      </c>
      <c r="M343" s="30">
        <v>0</v>
      </c>
      <c r="N343" s="30">
        <v>87630</v>
      </c>
      <c r="O343" s="30">
        <v>131445</v>
      </c>
      <c r="P343" s="30">
        <v>131445</v>
      </c>
      <c r="Q343" s="38" t="s">
        <v>2682</v>
      </c>
    </row>
    <row r="344" spans="1:17" ht="229.5" x14ac:dyDescent="0.2">
      <c r="A344" s="1" t="s">
        <v>1570</v>
      </c>
      <c r="B344" s="1" t="s">
        <v>1598</v>
      </c>
      <c r="C344" s="1" t="s">
        <v>1616</v>
      </c>
      <c r="D344" s="11" t="s">
        <v>1600</v>
      </c>
      <c r="E344" s="1" t="s">
        <v>1617</v>
      </c>
      <c r="F344" s="1" t="s">
        <v>1618</v>
      </c>
      <c r="G344" s="1">
        <v>322</v>
      </c>
      <c r="H344" s="1" t="s">
        <v>281</v>
      </c>
      <c r="I344" s="1"/>
      <c r="J344" s="1" t="s">
        <v>1619</v>
      </c>
      <c r="K344" s="8" t="s">
        <v>31</v>
      </c>
      <c r="L344" s="30">
        <v>0</v>
      </c>
      <c r="M344" s="30">
        <v>0</v>
      </c>
      <c r="N344" s="30">
        <v>440000</v>
      </c>
      <c r="O344" s="30">
        <v>725000</v>
      </c>
      <c r="P344" s="30">
        <v>825000</v>
      </c>
      <c r="Q344" s="37" t="s">
        <v>2634</v>
      </c>
    </row>
    <row r="345" spans="1:17" ht="191.25" x14ac:dyDescent="0.2">
      <c r="A345" s="1" t="s">
        <v>1570</v>
      </c>
      <c r="B345" s="1" t="s">
        <v>1620</v>
      </c>
      <c r="C345" s="1" t="s">
        <v>1621</v>
      </c>
      <c r="D345" s="11" t="s">
        <v>1622</v>
      </c>
      <c r="E345" s="1" t="s">
        <v>1623</v>
      </c>
      <c r="F345" s="1" t="s">
        <v>1624</v>
      </c>
      <c r="G345" s="1">
        <v>337</v>
      </c>
      <c r="H345" s="1" t="s">
        <v>281</v>
      </c>
      <c r="I345" s="1" t="s">
        <v>1625</v>
      </c>
      <c r="J345" s="1" t="s">
        <v>283</v>
      </c>
      <c r="K345" s="8" t="s">
        <v>20</v>
      </c>
      <c r="L345" s="30">
        <v>0</v>
      </c>
      <c r="M345" s="30">
        <v>0</v>
      </c>
      <c r="N345" s="30">
        <v>0</v>
      </c>
      <c r="O345" s="30">
        <v>1000000</v>
      </c>
      <c r="P345" s="30">
        <v>3800000</v>
      </c>
      <c r="Q345" s="37" t="s">
        <v>2581</v>
      </c>
    </row>
    <row r="346" spans="1:17" ht="191.25" x14ac:dyDescent="0.2">
      <c r="A346" s="1" t="s">
        <v>1570</v>
      </c>
      <c r="B346" s="1" t="s">
        <v>1620</v>
      </c>
      <c r="C346" s="1" t="s">
        <v>1626</v>
      </c>
      <c r="D346" s="11" t="s">
        <v>1622</v>
      </c>
      <c r="E346" s="1" t="s">
        <v>1627</v>
      </c>
      <c r="F346" s="1" t="s">
        <v>1628</v>
      </c>
      <c r="G346" s="1">
        <v>337</v>
      </c>
      <c r="H346" s="1" t="s">
        <v>1629</v>
      </c>
      <c r="I346" s="1" t="s">
        <v>1337</v>
      </c>
      <c r="J346" s="1" t="s">
        <v>1630</v>
      </c>
      <c r="K346" s="8" t="s">
        <v>31</v>
      </c>
      <c r="L346" s="30">
        <v>0</v>
      </c>
      <c r="M346" s="30">
        <v>0</v>
      </c>
      <c r="N346" s="30">
        <v>1246945</v>
      </c>
      <c r="O346" s="30">
        <v>1246945</v>
      </c>
      <c r="P346" s="30">
        <v>1246945</v>
      </c>
      <c r="Q346" s="38" t="s">
        <v>2683</v>
      </c>
    </row>
    <row r="347" spans="1:17" ht="191.25" x14ac:dyDescent="0.2">
      <c r="A347" s="1" t="s">
        <v>1570</v>
      </c>
      <c r="B347" s="1" t="s">
        <v>1620</v>
      </c>
      <c r="C347" s="1" t="s">
        <v>1631</v>
      </c>
      <c r="D347" s="11" t="s">
        <v>1622</v>
      </c>
      <c r="E347" s="1" t="s">
        <v>1632</v>
      </c>
      <c r="F347" s="1" t="s">
        <v>1633</v>
      </c>
      <c r="G347" s="1">
        <v>337</v>
      </c>
      <c r="H347" s="1" t="s">
        <v>281</v>
      </c>
      <c r="I347" s="1" t="s">
        <v>1634</v>
      </c>
      <c r="J347" s="1" t="s">
        <v>283</v>
      </c>
      <c r="K347" s="8" t="s">
        <v>31</v>
      </c>
      <c r="L347" s="30">
        <v>0</v>
      </c>
      <c r="M347" s="30">
        <v>0</v>
      </c>
      <c r="N347" s="30">
        <v>87500</v>
      </c>
      <c r="O347" s="30">
        <v>87500</v>
      </c>
      <c r="P347" s="30">
        <v>87500</v>
      </c>
      <c r="Q347" s="37" t="s">
        <v>2684</v>
      </c>
    </row>
    <row r="348" spans="1:17" ht="191.25" x14ac:dyDescent="0.2">
      <c r="A348" s="1" t="s">
        <v>1570</v>
      </c>
      <c r="B348" s="1" t="s">
        <v>1620</v>
      </c>
      <c r="C348" s="1" t="s">
        <v>1635</v>
      </c>
      <c r="D348" s="11" t="s">
        <v>1622</v>
      </c>
      <c r="E348" s="1" t="s">
        <v>1636</v>
      </c>
      <c r="F348" s="1" t="s">
        <v>1637</v>
      </c>
      <c r="G348" s="1">
        <v>337</v>
      </c>
      <c r="H348" s="1" t="s">
        <v>281</v>
      </c>
      <c r="I348" s="1" t="s">
        <v>1638</v>
      </c>
      <c r="J348" s="1" t="s">
        <v>544</v>
      </c>
      <c r="K348" s="8" t="s">
        <v>31</v>
      </c>
      <c r="L348" s="30">
        <v>0</v>
      </c>
      <c r="M348" s="30">
        <v>0</v>
      </c>
      <c r="N348" s="30">
        <v>0</v>
      </c>
      <c r="O348" s="30">
        <v>0</v>
      </c>
      <c r="P348" s="30">
        <v>0</v>
      </c>
      <c r="Q348" s="37" t="s">
        <v>2634</v>
      </c>
    </row>
    <row r="349" spans="1:17" ht="191.25" x14ac:dyDescent="0.2">
      <c r="A349" s="1" t="s">
        <v>1570</v>
      </c>
      <c r="B349" s="1" t="s">
        <v>1620</v>
      </c>
      <c r="C349" s="1" t="s">
        <v>1639</v>
      </c>
      <c r="D349" s="1" t="s">
        <v>1622</v>
      </c>
      <c r="E349" s="3" t="s">
        <v>1640</v>
      </c>
      <c r="F349" s="3" t="s">
        <v>1641</v>
      </c>
      <c r="G349" s="1"/>
      <c r="H349" s="1" t="s">
        <v>358</v>
      </c>
      <c r="I349" s="1" t="s">
        <v>281</v>
      </c>
      <c r="J349" s="1" t="s">
        <v>1642</v>
      </c>
      <c r="K349" s="8" t="s">
        <v>31</v>
      </c>
      <c r="L349" s="30">
        <v>0</v>
      </c>
      <c r="M349" s="30">
        <v>0</v>
      </c>
      <c r="N349" s="30">
        <v>0</v>
      </c>
      <c r="O349" s="30">
        <v>0</v>
      </c>
      <c r="P349" s="30">
        <v>47283996</v>
      </c>
      <c r="Q349" s="38" t="s">
        <v>2662</v>
      </c>
    </row>
    <row r="350" spans="1:17" ht="267.75" x14ac:dyDescent="0.2">
      <c r="A350" s="1" t="s">
        <v>1570</v>
      </c>
      <c r="B350" s="1" t="s">
        <v>1643</v>
      </c>
      <c r="C350" s="1" t="s">
        <v>1644</v>
      </c>
      <c r="D350" s="11" t="s">
        <v>1645</v>
      </c>
      <c r="E350" s="1" t="s">
        <v>1646</v>
      </c>
      <c r="F350" s="1" t="s">
        <v>1647</v>
      </c>
      <c r="G350" s="1">
        <v>389</v>
      </c>
      <c r="H350" s="1" t="s">
        <v>281</v>
      </c>
      <c r="I350" s="1" t="s">
        <v>1648</v>
      </c>
      <c r="J350" s="12" t="s">
        <v>67</v>
      </c>
      <c r="K350" s="8" t="s">
        <v>20</v>
      </c>
      <c r="L350" s="30">
        <v>0</v>
      </c>
      <c r="M350" s="30">
        <v>0</v>
      </c>
      <c r="N350" s="30">
        <v>0</v>
      </c>
      <c r="O350" s="30">
        <v>0</v>
      </c>
      <c r="P350" s="30">
        <v>0</v>
      </c>
      <c r="Q350" s="37" t="s">
        <v>2595</v>
      </c>
    </row>
    <row r="351" spans="1:17" ht="267.75" x14ac:dyDescent="0.2">
      <c r="A351" s="1" t="s">
        <v>1570</v>
      </c>
      <c r="B351" s="1" t="s">
        <v>1643</v>
      </c>
      <c r="C351" s="1" t="s">
        <v>1649</v>
      </c>
      <c r="D351" s="11" t="s">
        <v>1645</v>
      </c>
      <c r="E351" s="1" t="s">
        <v>1650</v>
      </c>
      <c r="F351" s="1" t="s">
        <v>1651</v>
      </c>
      <c r="G351" s="1">
        <v>389</v>
      </c>
      <c r="H351" s="1" t="s">
        <v>281</v>
      </c>
      <c r="I351" s="1" t="s">
        <v>1652</v>
      </c>
      <c r="J351" s="1" t="s">
        <v>544</v>
      </c>
      <c r="K351" s="8" t="s">
        <v>31</v>
      </c>
      <c r="L351" s="30">
        <v>0</v>
      </c>
      <c r="M351" s="30">
        <v>0</v>
      </c>
      <c r="N351" s="30">
        <v>1211936</v>
      </c>
      <c r="O351" s="30">
        <v>764609</v>
      </c>
      <c r="P351" s="30">
        <v>764609</v>
      </c>
      <c r="Q351" s="37" t="s">
        <v>2685</v>
      </c>
    </row>
    <row r="352" spans="1:17" ht="267.75" x14ac:dyDescent="0.2">
      <c r="A352" s="1" t="s">
        <v>1570</v>
      </c>
      <c r="B352" s="1" t="s">
        <v>1643</v>
      </c>
      <c r="C352" s="1" t="s">
        <v>1653</v>
      </c>
      <c r="D352" s="11" t="s">
        <v>1645</v>
      </c>
      <c r="E352" s="1" t="s">
        <v>1654</v>
      </c>
      <c r="F352" s="1" t="s">
        <v>1655</v>
      </c>
      <c r="G352" s="1">
        <v>389</v>
      </c>
      <c r="H352" s="1" t="s">
        <v>1656</v>
      </c>
      <c r="I352" s="1" t="s">
        <v>1657</v>
      </c>
      <c r="J352" s="1" t="s">
        <v>1658</v>
      </c>
      <c r="K352" s="8" t="s">
        <v>31</v>
      </c>
      <c r="L352" s="30">
        <v>0</v>
      </c>
      <c r="M352" s="30">
        <v>0</v>
      </c>
      <c r="N352" s="30">
        <v>217299</v>
      </c>
      <c r="O352" s="30">
        <v>217299</v>
      </c>
      <c r="P352" s="30">
        <v>217299</v>
      </c>
      <c r="Q352" s="38" t="s">
        <v>2818</v>
      </c>
    </row>
    <row r="353" spans="1:17" ht="267.75" x14ac:dyDescent="0.2">
      <c r="A353" s="1" t="s">
        <v>1570</v>
      </c>
      <c r="B353" s="1" t="s">
        <v>1643</v>
      </c>
      <c r="C353" s="1" t="s">
        <v>1659</v>
      </c>
      <c r="D353" s="11" t="s">
        <v>1645</v>
      </c>
      <c r="E353" s="1" t="s">
        <v>1660</v>
      </c>
      <c r="F353" s="1" t="s">
        <v>1661</v>
      </c>
      <c r="G353" s="1">
        <v>389</v>
      </c>
      <c r="H353" s="1" t="s">
        <v>1662</v>
      </c>
      <c r="I353" s="1" t="s">
        <v>1663</v>
      </c>
      <c r="J353" s="12" t="s">
        <v>293</v>
      </c>
      <c r="K353" s="8" t="s">
        <v>31</v>
      </c>
      <c r="L353" s="30">
        <v>0</v>
      </c>
      <c r="M353" s="30">
        <v>0</v>
      </c>
      <c r="N353" s="30">
        <v>0</v>
      </c>
      <c r="O353" s="30">
        <v>0</v>
      </c>
      <c r="P353" s="30">
        <v>0</v>
      </c>
      <c r="Q353" s="38" t="s">
        <v>2819</v>
      </c>
    </row>
    <row r="354" spans="1:17" ht="165.75" x14ac:dyDescent="0.2">
      <c r="A354" s="1" t="s">
        <v>1570</v>
      </c>
      <c r="B354" s="1" t="s">
        <v>1664</v>
      </c>
      <c r="C354" s="1" t="s">
        <v>1665</v>
      </c>
      <c r="D354" s="1" t="s">
        <v>1666</v>
      </c>
      <c r="E354" s="1" t="s">
        <v>1667</v>
      </c>
      <c r="F354" s="1" t="s">
        <v>1668</v>
      </c>
      <c r="G354" s="1" t="s">
        <v>1669</v>
      </c>
      <c r="H354" s="1" t="s">
        <v>281</v>
      </c>
      <c r="I354" s="1" t="s">
        <v>1670</v>
      </c>
      <c r="J354" s="1" t="s">
        <v>544</v>
      </c>
      <c r="K354" s="8" t="s">
        <v>31</v>
      </c>
      <c r="L354" s="30">
        <v>0</v>
      </c>
      <c r="M354" s="30">
        <v>0</v>
      </c>
      <c r="N354" s="30">
        <v>0</v>
      </c>
      <c r="O354" s="30">
        <v>0</v>
      </c>
      <c r="P354" s="30">
        <v>0</v>
      </c>
      <c r="Q354" s="37" t="s">
        <v>2634</v>
      </c>
    </row>
    <row r="355" spans="1:17" ht="165.75" x14ac:dyDescent="0.2">
      <c r="A355" s="1" t="s">
        <v>1570</v>
      </c>
      <c r="B355" s="1" t="s">
        <v>1664</v>
      </c>
      <c r="C355" s="1" t="s">
        <v>1671</v>
      </c>
      <c r="D355" s="1" t="s">
        <v>1666</v>
      </c>
      <c r="E355" s="1" t="s">
        <v>1672</v>
      </c>
      <c r="F355" s="1" t="s">
        <v>1673</v>
      </c>
      <c r="G355" s="1">
        <v>296</v>
      </c>
      <c r="H355" s="1" t="s">
        <v>281</v>
      </c>
      <c r="I355" s="1" t="s">
        <v>1670</v>
      </c>
      <c r="J355" s="1" t="s">
        <v>130</v>
      </c>
      <c r="K355" s="8" t="s">
        <v>31</v>
      </c>
      <c r="L355" s="30">
        <v>0</v>
      </c>
      <c r="M355" s="30">
        <v>0</v>
      </c>
      <c r="N355" s="30">
        <v>0</v>
      </c>
      <c r="O355" s="30">
        <v>0</v>
      </c>
      <c r="P355" s="30">
        <v>0</v>
      </c>
      <c r="Q355" s="37" t="s">
        <v>2634</v>
      </c>
    </row>
    <row r="356" spans="1:17" ht="165.75" x14ac:dyDescent="0.2">
      <c r="A356" s="1" t="s">
        <v>1570</v>
      </c>
      <c r="B356" s="1" t="s">
        <v>1664</v>
      </c>
      <c r="C356" s="1" t="s">
        <v>1674</v>
      </c>
      <c r="D356" s="1" t="s">
        <v>1666</v>
      </c>
      <c r="E356" s="1" t="s">
        <v>1675</v>
      </c>
      <c r="F356" s="1" t="s">
        <v>1676</v>
      </c>
      <c r="G356" s="1">
        <v>248</v>
      </c>
      <c r="H356" s="1" t="s">
        <v>281</v>
      </c>
      <c r="I356" s="1" t="s">
        <v>358</v>
      </c>
      <c r="J356" s="1" t="s">
        <v>283</v>
      </c>
      <c r="K356" s="8" t="s">
        <v>31</v>
      </c>
      <c r="L356" s="30">
        <v>0</v>
      </c>
      <c r="M356" s="30">
        <v>0</v>
      </c>
      <c r="N356" s="30">
        <v>3061832</v>
      </c>
      <c r="O356" s="30">
        <v>3061832</v>
      </c>
      <c r="P356" s="30">
        <v>3061832</v>
      </c>
      <c r="Q356" s="37" t="s">
        <v>2686</v>
      </c>
    </row>
    <row r="357" spans="1:17" ht="229.5" x14ac:dyDescent="0.2">
      <c r="A357" s="1" t="s">
        <v>1570</v>
      </c>
      <c r="B357" s="1" t="s">
        <v>1677</v>
      </c>
      <c r="C357" s="1" t="s">
        <v>1678</v>
      </c>
      <c r="D357" s="11" t="s">
        <v>1679</v>
      </c>
      <c r="E357" s="1" t="s">
        <v>1680</v>
      </c>
      <c r="F357" s="1" t="s">
        <v>1681</v>
      </c>
      <c r="G357" s="1">
        <v>290</v>
      </c>
      <c r="H357" s="1" t="s">
        <v>281</v>
      </c>
      <c r="I357" s="1" t="s">
        <v>358</v>
      </c>
      <c r="J357" s="1" t="s">
        <v>1040</v>
      </c>
      <c r="K357" s="8" t="s">
        <v>20</v>
      </c>
      <c r="L357" s="30">
        <v>0</v>
      </c>
      <c r="M357" s="30">
        <v>0</v>
      </c>
      <c r="N357" s="30">
        <v>0</v>
      </c>
      <c r="O357" s="30">
        <v>0</v>
      </c>
      <c r="P357" s="30">
        <v>0</v>
      </c>
      <c r="Q357" s="37" t="s">
        <v>2634</v>
      </c>
    </row>
    <row r="358" spans="1:17" ht="229.5" x14ac:dyDescent="0.2">
      <c r="A358" s="1" t="s">
        <v>1570</v>
      </c>
      <c r="B358" s="1" t="s">
        <v>1677</v>
      </c>
      <c r="C358" s="1" t="s">
        <v>1682</v>
      </c>
      <c r="D358" s="11" t="s">
        <v>1679</v>
      </c>
      <c r="E358" s="1" t="s">
        <v>1683</v>
      </c>
      <c r="F358" s="1" t="s">
        <v>1684</v>
      </c>
      <c r="G358" s="1">
        <v>290</v>
      </c>
      <c r="H358" s="1" t="s">
        <v>281</v>
      </c>
      <c r="I358" s="1" t="s">
        <v>358</v>
      </c>
      <c r="J358" s="1" t="s">
        <v>283</v>
      </c>
      <c r="K358" s="8" t="s">
        <v>31</v>
      </c>
      <c r="L358" s="30">
        <v>0</v>
      </c>
      <c r="M358" s="30">
        <v>0</v>
      </c>
      <c r="N358" s="30">
        <v>500000</v>
      </c>
      <c r="O358" s="30">
        <v>500000</v>
      </c>
      <c r="P358" s="30">
        <v>500000</v>
      </c>
      <c r="Q358" s="37" t="s">
        <v>2687</v>
      </c>
    </row>
    <row r="359" spans="1:17" ht="229.5" x14ac:dyDescent="0.2">
      <c r="A359" s="1" t="s">
        <v>1570</v>
      </c>
      <c r="B359" s="1" t="s">
        <v>1677</v>
      </c>
      <c r="C359" s="1" t="s">
        <v>1685</v>
      </c>
      <c r="D359" s="1" t="s">
        <v>1679</v>
      </c>
      <c r="E359" s="1" t="s">
        <v>1686</v>
      </c>
      <c r="F359" s="1" t="s">
        <v>1687</v>
      </c>
      <c r="G359" s="1">
        <v>291</v>
      </c>
      <c r="H359" s="1" t="s">
        <v>574</v>
      </c>
      <c r="I359" s="1" t="s">
        <v>1337</v>
      </c>
      <c r="J359" s="1" t="s">
        <v>1688</v>
      </c>
      <c r="K359" s="8" t="s">
        <v>31</v>
      </c>
      <c r="L359" s="30">
        <v>0</v>
      </c>
      <c r="M359" s="30">
        <v>0</v>
      </c>
      <c r="N359" s="30">
        <f>10215+180000</f>
        <v>190215</v>
      </c>
      <c r="O359" s="30">
        <f>10215+240000</f>
        <v>250215</v>
      </c>
      <c r="P359" s="30">
        <v>0</v>
      </c>
      <c r="Q359" s="38" t="s">
        <v>2663</v>
      </c>
    </row>
    <row r="360" spans="1:17" ht="242.25" x14ac:dyDescent="0.2">
      <c r="A360" s="1" t="s">
        <v>1570</v>
      </c>
      <c r="B360" s="1" t="s">
        <v>1689</v>
      </c>
      <c r="C360" s="1" t="s">
        <v>1690</v>
      </c>
      <c r="D360" s="11" t="s">
        <v>1691</v>
      </c>
      <c r="E360" s="1" t="s">
        <v>1692</v>
      </c>
      <c r="F360" s="1" t="s">
        <v>1693</v>
      </c>
      <c r="G360" s="1" t="s">
        <v>1694</v>
      </c>
      <c r="H360" s="1" t="s">
        <v>1656</v>
      </c>
      <c r="I360" s="1" t="s">
        <v>281</v>
      </c>
      <c r="J360" s="1" t="s">
        <v>283</v>
      </c>
      <c r="K360" s="8" t="s">
        <v>31</v>
      </c>
      <c r="L360" s="30">
        <v>0</v>
      </c>
      <c r="M360" s="30">
        <v>0</v>
      </c>
      <c r="N360" s="30">
        <v>0</v>
      </c>
      <c r="O360" s="30">
        <v>0</v>
      </c>
      <c r="P360" s="30">
        <v>0</v>
      </c>
      <c r="Q360" s="38" t="s">
        <v>2820</v>
      </c>
    </row>
    <row r="361" spans="1:17" ht="242.25" x14ac:dyDescent="0.2">
      <c r="A361" s="1" t="s">
        <v>1570</v>
      </c>
      <c r="B361" s="1" t="s">
        <v>1689</v>
      </c>
      <c r="C361" s="1" t="s">
        <v>1695</v>
      </c>
      <c r="D361" s="11" t="s">
        <v>1691</v>
      </c>
      <c r="E361" s="1" t="s">
        <v>1696</v>
      </c>
      <c r="F361" s="1" t="s">
        <v>1697</v>
      </c>
      <c r="G361" s="1" t="s">
        <v>1694</v>
      </c>
      <c r="H361" s="1" t="s">
        <v>1656</v>
      </c>
      <c r="I361" s="1" t="s">
        <v>1698</v>
      </c>
      <c r="J361" s="1" t="s">
        <v>1699</v>
      </c>
      <c r="K361" s="8" t="s">
        <v>31</v>
      </c>
      <c r="L361" s="30">
        <v>0</v>
      </c>
      <c r="M361" s="30">
        <v>0</v>
      </c>
      <c r="N361" s="30">
        <v>811414</v>
      </c>
      <c r="O361" s="30">
        <v>0</v>
      </c>
      <c r="P361" s="30">
        <v>0</v>
      </c>
      <c r="Q361" s="38" t="s">
        <v>2821</v>
      </c>
    </row>
    <row r="362" spans="1:17" ht="242.25" x14ac:dyDescent="0.2">
      <c r="A362" s="1" t="s">
        <v>1570</v>
      </c>
      <c r="B362" s="1" t="s">
        <v>1689</v>
      </c>
      <c r="C362" s="1" t="s">
        <v>1700</v>
      </c>
      <c r="D362" s="11" t="s">
        <v>1691</v>
      </c>
      <c r="E362" s="1" t="s">
        <v>1701</v>
      </c>
      <c r="F362" s="1" t="s">
        <v>1702</v>
      </c>
      <c r="G362" s="1" t="s">
        <v>1694</v>
      </c>
      <c r="H362" s="1" t="s">
        <v>281</v>
      </c>
      <c r="I362" s="1" t="s">
        <v>1703</v>
      </c>
      <c r="J362" s="1" t="s">
        <v>283</v>
      </c>
      <c r="K362" s="8" t="s">
        <v>31</v>
      </c>
      <c r="L362" s="30">
        <v>0</v>
      </c>
      <c r="M362" s="30">
        <v>0</v>
      </c>
      <c r="N362" s="30">
        <v>0</v>
      </c>
      <c r="O362" s="30">
        <v>0</v>
      </c>
      <c r="P362" s="30">
        <v>0</v>
      </c>
      <c r="Q362" s="37" t="s">
        <v>2595</v>
      </c>
    </row>
    <row r="363" spans="1:17" ht="242.25" x14ac:dyDescent="0.2">
      <c r="A363" s="1" t="s">
        <v>1570</v>
      </c>
      <c r="B363" s="1" t="s">
        <v>1689</v>
      </c>
      <c r="C363" s="1" t="s">
        <v>1704</v>
      </c>
      <c r="D363" s="11" t="s">
        <v>1691</v>
      </c>
      <c r="E363" s="1" t="s">
        <v>1705</v>
      </c>
      <c r="F363" s="1" t="s">
        <v>1706</v>
      </c>
      <c r="G363" s="1">
        <v>436</v>
      </c>
      <c r="H363" s="1" t="s">
        <v>281</v>
      </c>
      <c r="I363" s="1" t="s">
        <v>1707</v>
      </c>
      <c r="J363" s="12" t="s">
        <v>67</v>
      </c>
      <c r="K363" s="8" t="s">
        <v>31</v>
      </c>
      <c r="L363" s="30">
        <v>0</v>
      </c>
      <c r="M363" s="30">
        <v>0</v>
      </c>
      <c r="N363" s="30">
        <v>0</v>
      </c>
      <c r="O363" s="30">
        <v>0</v>
      </c>
      <c r="P363" s="30">
        <v>0</v>
      </c>
      <c r="Q363" s="37" t="s">
        <v>2595</v>
      </c>
    </row>
    <row r="364" spans="1:17" ht="178.5" x14ac:dyDescent="0.2">
      <c r="A364" s="1" t="s">
        <v>1570</v>
      </c>
      <c r="B364" s="1" t="s">
        <v>1708</v>
      </c>
      <c r="C364" s="1" t="s">
        <v>1709</v>
      </c>
      <c r="D364" s="11" t="s">
        <v>1710</v>
      </c>
      <c r="E364" s="1" t="s">
        <v>1711</v>
      </c>
      <c r="F364" s="1" t="s">
        <v>1712</v>
      </c>
      <c r="G364" s="1" t="s">
        <v>1713</v>
      </c>
      <c r="H364" s="1" t="s">
        <v>281</v>
      </c>
      <c r="I364" s="1" t="s">
        <v>1670</v>
      </c>
      <c r="J364" s="1" t="s">
        <v>202</v>
      </c>
      <c r="K364" s="8" t="s">
        <v>31</v>
      </c>
      <c r="L364" s="30">
        <v>0</v>
      </c>
      <c r="M364" s="30">
        <v>0</v>
      </c>
      <c r="N364" s="30">
        <v>0</v>
      </c>
      <c r="O364" s="30">
        <v>0</v>
      </c>
      <c r="P364" s="30">
        <v>0</v>
      </c>
      <c r="Q364" s="37" t="s">
        <v>2634</v>
      </c>
    </row>
    <row r="365" spans="1:17" ht="178.5" x14ac:dyDescent="0.2">
      <c r="A365" s="1" t="s">
        <v>1570</v>
      </c>
      <c r="B365" s="1" t="s">
        <v>1708</v>
      </c>
      <c r="C365" s="1" t="s">
        <v>1714</v>
      </c>
      <c r="D365" s="11" t="s">
        <v>1710</v>
      </c>
      <c r="E365" s="1" t="s">
        <v>1715</v>
      </c>
      <c r="F365" s="1" t="s">
        <v>1716</v>
      </c>
      <c r="G365" s="1" t="s">
        <v>1713</v>
      </c>
      <c r="H365" s="1" t="s">
        <v>281</v>
      </c>
      <c r="I365" s="1" t="s">
        <v>1717</v>
      </c>
      <c r="J365" s="1" t="s">
        <v>283</v>
      </c>
      <c r="K365" s="8" t="s">
        <v>31</v>
      </c>
      <c r="L365" s="30">
        <v>0</v>
      </c>
      <c r="M365" s="30">
        <v>0</v>
      </c>
      <c r="N365" s="30">
        <v>22055</v>
      </c>
      <c r="O365" s="30">
        <v>22055</v>
      </c>
      <c r="P365" s="30">
        <v>22055</v>
      </c>
      <c r="Q365" s="37" t="s">
        <v>2688</v>
      </c>
    </row>
    <row r="366" spans="1:17" ht="178.5" x14ac:dyDescent="0.2">
      <c r="A366" s="1" t="s">
        <v>1570</v>
      </c>
      <c r="B366" s="1" t="s">
        <v>1708</v>
      </c>
      <c r="C366" s="1" t="s">
        <v>1718</v>
      </c>
      <c r="D366" s="11" t="s">
        <v>1710</v>
      </c>
      <c r="E366" s="1" t="s">
        <v>1719</v>
      </c>
      <c r="F366" s="1" t="s">
        <v>1720</v>
      </c>
      <c r="G366" s="1" t="s">
        <v>1713</v>
      </c>
      <c r="H366" s="1" t="s">
        <v>281</v>
      </c>
      <c r="I366" s="1" t="s">
        <v>1721</v>
      </c>
      <c r="J366" s="1" t="s">
        <v>575</v>
      </c>
      <c r="K366" s="8" t="s">
        <v>31</v>
      </c>
      <c r="L366" s="30">
        <v>0</v>
      </c>
      <c r="M366" s="30">
        <v>0</v>
      </c>
      <c r="N366" s="30">
        <v>0</v>
      </c>
      <c r="O366" s="30">
        <v>0</v>
      </c>
      <c r="P366" s="30">
        <v>0</v>
      </c>
      <c r="Q366" s="37" t="s">
        <v>2634</v>
      </c>
    </row>
    <row r="367" spans="1:17" ht="89.25" x14ac:dyDescent="0.2">
      <c r="A367" s="1" t="s">
        <v>1570</v>
      </c>
      <c r="B367" s="1" t="s">
        <v>1722</v>
      </c>
      <c r="C367" s="1" t="s">
        <v>1723</v>
      </c>
      <c r="D367" s="1" t="s">
        <v>1724</v>
      </c>
      <c r="E367" s="1" t="s">
        <v>1725</v>
      </c>
      <c r="F367" s="1" t="s">
        <v>1726</v>
      </c>
      <c r="G367" s="1">
        <v>183</v>
      </c>
      <c r="H367" s="1" t="s">
        <v>281</v>
      </c>
      <c r="I367" s="1" t="s">
        <v>1727</v>
      </c>
      <c r="J367" s="1" t="s">
        <v>19</v>
      </c>
      <c r="K367" s="8" t="s">
        <v>31</v>
      </c>
      <c r="L367" s="30">
        <v>0</v>
      </c>
      <c r="M367" s="30">
        <v>0</v>
      </c>
      <c r="N367" s="30">
        <v>0</v>
      </c>
      <c r="O367" s="30">
        <v>0</v>
      </c>
      <c r="P367" s="30">
        <v>0</v>
      </c>
      <c r="Q367" s="37" t="s">
        <v>2634</v>
      </c>
    </row>
    <row r="368" spans="1:17" ht="255" x14ac:dyDescent="0.2">
      <c r="A368" s="1" t="s">
        <v>1570</v>
      </c>
      <c r="B368" s="1" t="s">
        <v>1728</v>
      </c>
      <c r="C368" s="1" t="s">
        <v>1729</v>
      </c>
      <c r="D368" s="11" t="s">
        <v>1730</v>
      </c>
      <c r="E368" s="1" t="s">
        <v>1731</v>
      </c>
      <c r="F368" s="1" t="s">
        <v>1732</v>
      </c>
      <c r="G368" s="1">
        <v>415</v>
      </c>
      <c r="H368" s="1" t="s">
        <v>281</v>
      </c>
      <c r="I368" s="1" t="s">
        <v>1733</v>
      </c>
      <c r="J368" s="1" t="s">
        <v>283</v>
      </c>
      <c r="K368" s="8" t="s">
        <v>31</v>
      </c>
      <c r="L368" s="1">
        <v>0</v>
      </c>
      <c r="M368" s="1">
        <v>0</v>
      </c>
      <c r="N368" s="1">
        <v>2000000</v>
      </c>
      <c r="O368" s="1">
        <v>2000000</v>
      </c>
      <c r="P368" s="1">
        <v>2000000</v>
      </c>
      <c r="Q368" s="37" t="s">
        <v>2689</v>
      </c>
    </row>
    <row r="369" spans="1:17" ht="255" x14ac:dyDescent="0.2">
      <c r="A369" s="1" t="s">
        <v>1570</v>
      </c>
      <c r="B369" s="1" t="s">
        <v>1728</v>
      </c>
      <c r="C369" s="1" t="s">
        <v>1734</v>
      </c>
      <c r="D369" s="11" t="s">
        <v>1730</v>
      </c>
      <c r="E369" s="1" t="s">
        <v>1735</v>
      </c>
      <c r="F369" s="1" t="s">
        <v>1736</v>
      </c>
      <c r="G369" s="1">
        <v>415</v>
      </c>
      <c r="H369" s="1" t="s">
        <v>281</v>
      </c>
      <c r="I369" s="1" t="s">
        <v>1733</v>
      </c>
      <c r="J369" s="12" t="s">
        <v>1737</v>
      </c>
      <c r="K369" s="8" t="s">
        <v>31</v>
      </c>
      <c r="L369" s="30">
        <v>0</v>
      </c>
      <c r="M369" s="30">
        <v>0</v>
      </c>
      <c r="N369" s="30">
        <v>1370345</v>
      </c>
      <c r="O369" s="30">
        <v>1370345</v>
      </c>
      <c r="P369" s="30">
        <v>1370345</v>
      </c>
      <c r="Q369" s="37" t="s">
        <v>2690</v>
      </c>
    </row>
    <row r="370" spans="1:17" ht="255" x14ac:dyDescent="0.2">
      <c r="A370" s="1" t="s">
        <v>1570</v>
      </c>
      <c r="B370" s="1" t="s">
        <v>1728</v>
      </c>
      <c r="C370" s="1" t="s">
        <v>1738</v>
      </c>
      <c r="D370" s="11" t="s">
        <v>1730</v>
      </c>
      <c r="E370" s="1" t="s">
        <v>1739</v>
      </c>
      <c r="F370" s="1" t="s">
        <v>1740</v>
      </c>
      <c r="G370" s="1">
        <v>415</v>
      </c>
      <c r="H370" s="1" t="s">
        <v>281</v>
      </c>
      <c r="I370" s="1" t="s">
        <v>1741</v>
      </c>
      <c r="J370" s="1" t="s">
        <v>1742</v>
      </c>
      <c r="K370" s="8" t="s">
        <v>31</v>
      </c>
      <c r="L370" s="30">
        <v>0</v>
      </c>
      <c r="M370" s="30">
        <v>0</v>
      </c>
      <c r="N370" s="30">
        <v>0</v>
      </c>
      <c r="O370" s="30">
        <v>0</v>
      </c>
      <c r="P370" s="30">
        <v>0</v>
      </c>
      <c r="Q370" s="37" t="s">
        <v>2595</v>
      </c>
    </row>
    <row r="371" spans="1:17" ht="255" x14ac:dyDescent="0.2">
      <c r="A371" s="1" t="s">
        <v>1570</v>
      </c>
      <c r="B371" s="1" t="s">
        <v>1728</v>
      </c>
      <c r="C371" s="1" t="s">
        <v>1743</v>
      </c>
      <c r="D371" s="11" t="s">
        <v>1730</v>
      </c>
      <c r="E371" s="1" t="s">
        <v>1744</v>
      </c>
      <c r="F371" s="1" t="s">
        <v>1745</v>
      </c>
      <c r="G371" s="1">
        <v>415</v>
      </c>
      <c r="H371" s="1" t="s">
        <v>281</v>
      </c>
      <c r="I371" s="1" t="s">
        <v>1746</v>
      </c>
      <c r="J371" s="1" t="s">
        <v>283</v>
      </c>
      <c r="K371" s="8" t="s">
        <v>31</v>
      </c>
      <c r="L371" s="30">
        <v>0</v>
      </c>
      <c r="M371" s="30">
        <v>0</v>
      </c>
      <c r="N371" s="30">
        <v>1000000</v>
      </c>
      <c r="O371" s="30">
        <v>1000000</v>
      </c>
      <c r="P371" s="30">
        <v>1000000</v>
      </c>
      <c r="Q371" s="37" t="s">
        <v>2581</v>
      </c>
    </row>
    <row r="372" spans="1:17" ht="255" x14ac:dyDescent="0.2">
      <c r="A372" s="1" t="s">
        <v>1570</v>
      </c>
      <c r="B372" s="1" t="s">
        <v>1728</v>
      </c>
      <c r="C372" s="1" t="s">
        <v>1747</v>
      </c>
      <c r="D372" s="11" t="s">
        <v>1730</v>
      </c>
      <c r="E372" s="1" t="s">
        <v>1748</v>
      </c>
      <c r="F372" s="1" t="s">
        <v>1749</v>
      </c>
      <c r="G372" s="1">
        <v>415</v>
      </c>
      <c r="H372" s="1" t="s">
        <v>281</v>
      </c>
      <c r="I372" s="1" t="s">
        <v>1733</v>
      </c>
      <c r="J372" s="1" t="s">
        <v>283</v>
      </c>
      <c r="K372" s="8" t="s">
        <v>31</v>
      </c>
      <c r="L372" s="30">
        <v>0</v>
      </c>
      <c r="M372" s="30">
        <v>0</v>
      </c>
      <c r="N372" s="30">
        <v>81450</v>
      </c>
      <c r="O372" s="30">
        <v>81450</v>
      </c>
      <c r="P372" s="30">
        <v>81450</v>
      </c>
      <c r="Q372" s="37" t="s">
        <v>2691</v>
      </c>
    </row>
    <row r="373" spans="1:17" ht="89.25" x14ac:dyDescent="0.2">
      <c r="A373" s="1" t="s">
        <v>1570</v>
      </c>
      <c r="B373" s="1" t="s">
        <v>1750</v>
      </c>
      <c r="C373" s="1" t="s">
        <v>1751</v>
      </c>
      <c r="D373" s="1" t="s">
        <v>1752</v>
      </c>
      <c r="E373" s="1" t="s">
        <v>1753</v>
      </c>
      <c r="F373" s="1" t="s">
        <v>1754</v>
      </c>
      <c r="G373" s="1">
        <v>337</v>
      </c>
      <c r="H373" s="1" t="s">
        <v>281</v>
      </c>
      <c r="I373" s="1" t="s">
        <v>1755</v>
      </c>
      <c r="J373" s="1" t="s">
        <v>283</v>
      </c>
      <c r="K373" s="8" t="s">
        <v>31</v>
      </c>
      <c r="L373" s="30">
        <v>0</v>
      </c>
      <c r="M373" s="30">
        <v>0</v>
      </c>
      <c r="N373" s="30">
        <v>0</v>
      </c>
      <c r="O373" s="30">
        <v>0</v>
      </c>
      <c r="P373" s="30">
        <v>150000</v>
      </c>
      <c r="Q373" s="37" t="s">
        <v>2692</v>
      </c>
    </row>
    <row r="374" spans="1:17" ht="216.75" x14ac:dyDescent="0.2">
      <c r="A374" s="1" t="s">
        <v>1756</v>
      </c>
      <c r="B374" s="1" t="s">
        <v>1757</v>
      </c>
      <c r="C374" s="1" t="s">
        <v>1758</v>
      </c>
      <c r="D374" s="11" t="s">
        <v>1759</v>
      </c>
      <c r="E374" s="1" t="s">
        <v>1760</v>
      </c>
      <c r="F374" s="1" t="s">
        <v>1761</v>
      </c>
      <c r="G374" s="1">
        <v>337</v>
      </c>
      <c r="H374" s="1" t="s">
        <v>281</v>
      </c>
      <c r="I374" s="1" t="s">
        <v>1325</v>
      </c>
      <c r="J374" s="1" t="s">
        <v>283</v>
      </c>
      <c r="K374" s="8" t="s">
        <v>31</v>
      </c>
      <c r="L374" s="30">
        <v>0</v>
      </c>
      <c r="M374" s="30">
        <v>0</v>
      </c>
      <c r="N374" s="30">
        <v>260000</v>
      </c>
      <c r="O374" s="30">
        <v>335000</v>
      </c>
      <c r="P374" s="30">
        <v>335000</v>
      </c>
      <c r="Q374" s="38" t="s">
        <v>2693</v>
      </c>
    </row>
    <row r="375" spans="1:17" ht="216.75" x14ac:dyDescent="0.2">
      <c r="A375" s="1" t="s">
        <v>1756</v>
      </c>
      <c r="B375" s="1" t="s">
        <v>1757</v>
      </c>
      <c r="C375" s="1" t="s">
        <v>1762</v>
      </c>
      <c r="D375" s="11" t="s">
        <v>1759</v>
      </c>
      <c r="E375" s="1" t="s">
        <v>1763</v>
      </c>
      <c r="F375" s="1" t="s">
        <v>1764</v>
      </c>
      <c r="G375" s="1">
        <v>338</v>
      </c>
      <c r="H375" s="1" t="s">
        <v>281</v>
      </c>
      <c r="I375" s="1" t="s">
        <v>1765</v>
      </c>
      <c r="J375" s="1" t="s">
        <v>1766</v>
      </c>
      <c r="K375" s="8" t="s">
        <v>31</v>
      </c>
      <c r="L375" s="30">
        <v>0</v>
      </c>
      <c r="M375" s="30">
        <v>0</v>
      </c>
      <c r="N375" s="30">
        <v>0</v>
      </c>
      <c r="O375" s="30">
        <v>0</v>
      </c>
      <c r="P375" s="30">
        <v>45000</v>
      </c>
      <c r="Q375" s="38" t="s">
        <v>2694</v>
      </c>
    </row>
    <row r="376" spans="1:17" ht="216.75" x14ac:dyDescent="0.2">
      <c r="A376" s="1" t="s">
        <v>1756</v>
      </c>
      <c r="B376" s="1" t="s">
        <v>1757</v>
      </c>
      <c r="C376" s="1" t="s">
        <v>1767</v>
      </c>
      <c r="D376" s="11" t="s">
        <v>1759</v>
      </c>
      <c r="E376" s="1" t="s">
        <v>1768</v>
      </c>
      <c r="F376" s="1" t="s">
        <v>1769</v>
      </c>
      <c r="G376" s="1">
        <v>338</v>
      </c>
      <c r="H376" s="1" t="s">
        <v>281</v>
      </c>
      <c r="I376" s="1" t="s">
        <v>1770</v>
      </c>
      <c r="J376" s="1" t="s">
        <v>283</v>
      </c>
      <c r="K376" s="8" t="s">
        <v>31</v>
      </c>
      <c r="L376" s="30">
        <v>0</v>
      </c>
      <c r="M376" s="30">
        <v>0</v>
      </c>
      <c r="N376" s="30">
        <v>0</v>
      </c>
      <c r="O376" s="30">
        <v>0</v>
      </c>
      <c r="P376" s="30">
        <v>0</v>
      </c>
      <c r="Q376" s="37" t="s">
        <v>2595</v>
      </c>
    </row>
    <row r="377" spans="1:17" ht="216.75" x14ac:dyDescent="0.2">
      <c r="A377" s="1" t="s">
        <v>1756</v>
      </c>
      <c r="B377" s="1" t="s">
        <v>1757</v>
      </c>
      <c r="C377" s="1" t="s">
        <v>1771</v>
      </c>
      <c r="D377" s="11" t="s">
        <v>1759</v>
      </c>
      <c r="E377" s="1" t="s">
        <v>1772</v>
      </c>
      <c r="F377" s="1" t="s">
        <v>1773</v>
      </c>
      <c r="G377" s="1">
        <v>337</v>
      </c>
      <c r="H377" s="1" t="s">
        <v>281</v>
      </c>
      <c r="I377" s="1"/>
      <c r="J377" s="1" t="s">
        <v>283</v>
      </c>
      <c r="K377" s="8" t="s">
        <v>31</v>
      </c>
      <c r="L377" s="30">
        <v>0</v>
      </c>
      <c r="M377" s="30">
        <v>0</v>
      </c>
      <c r="N377" s="30">
        <v>80000</v>
      </c>
      <c r="O377" s="30">
        <v>80000</v>
      </c>
      <c r="P377" s="30">
        <v>102000</v>
      </c>
      <c r="Q377" s="38" t="s">
        <v>2695</v>
      </c>
    </row>
    <row r="378" spans="1:17" ht="216.75" x14ac:dyDescent="0.2">
      <c r="A378" s="1" t="s">
        <v>1756</v>
      </c>
      <c r="B378" s="1" t="s">
        <v>1757</v>
      </c>
      <c r="C378" s="1" t="s">
        <v>1774</v>
      </c>
      <c r="D378" s="11" t="s">
        <v>1759</v>
      </c>
      <c r="E378" s="1" t="s">
        <v>1775</v>
      </c>
      <c r="F378" s="1" t="s">
        <v>1776</v>
      </c>
      <c r="G378" s="1" t="s">
        <v>1777</v>
      </c>
      <c r="H378" s="1" t="s">
        <v>706</v>
      </c>
      <c r="I378" s="1"/>
      <c r="J378" s="1" t="s">
        <v>198</v>
      </c>
      <c r="K378" s="1" t="s">
        <v>20</v>
      </c>
      <c r="L378" s="30">
        <v>0</v>
      </c>
      <c r="M378" s="30">
        <v>156516</v>
      </c>
      <c r="N378" s="30">
        <v>156516</v>
      </c>
      <c r="O378" s="30">
        <v>156516</v>
      </c>
      <c r="P378" s="30">
        <v>156516</v>
      </c>
      <c r="Q378" s="38" t="s">
        <v>2736</v>
      </c>
    </row>
    <row r="379" spans="1:17" ht="216.75" x14ac:dyDescent="0.2">
      <c r="A379" s="1" t="s">
        <v>1756</v>
      </c>
      <c r="B379" s="1" t="s">
        <v>1757</v>
      </c>
      <c r="C379" s="1" t="s">
        <v>1778</v>
      </c>
      <c r="D379" s="11" t="s">
        <v>1759</v>
      </c>
      <c r="E379" s="1" t="s">
        <v>1779</v>
      </c>
      <c r="F379" s="1" t="s">
        <v>1780</v>
      </c>
      <c r="G379" s="1" t="s">
        <v>1777</v>
      </c>
      <c r="H379" s="1" t="s">
        <v>706</v>
      </c>
      <c r="I379" s="1"/>
      <c r="J379" s="1" t="s">
        <v>198</v>
      </c>
      <c r="K379" s="1" t="s">
        <v>20</v>
      </c>
      <c r="L379" s="30">
        <v>0</v>
      </c>
      <c r="M379" s="30">
        <v>62606</v>
      </c>
      <c r="N379" s="30">
        <v>62606</v>
      </c>
      <c r="O379" s="30">
        <v>62606</v>
      </c>
      <c r="P379" s="30">
        <v>62606</v>
      </c>
      <c r="Q379" s="38" t="s">
        <v>2737</v>
      </c>
    </row>
    <row r="380" spans="1:17" ht="216.75" x14ac:dyDescent="0.2">
      <c r="A380" s="1" t="s">
        <v>1756</v>
      </c>
      <c r="B380" s="1" t="s">
        <v>1757</v>
      </c>
      <c r="C380" s="1" t="s">
        <v>1781</v>
      </c>
      <c r="D380" s="11" t="s">
        <v>1759</v>
      </c>
      <c r="E380" s="1" t="s">
        <v>1782</v>
      </c>
      <c r="F380" s="1" t="s">
        <v>1783</v>
      </c>
      <c r="G380" s="1">
        <v>339</v>
      </c>
      <c r="H380" s="1" t="s">
        <v>358</v>
      </c>
      <c r="I380" s="14"/>
      <c r="J380" s="1" t="s">
        <v>47</v>
      </c>
      <c r="K380" s="8" t="s">
        <v>31</v>
      </c>
      <c r="L380" s="30">
        <v>0</v>
      </c>
      <c r="M380" s="30">
        <v>56915</v>
      </c>
      <c r="N380" s="30">
        <v>0</v>
      </c>
      <c r="O380" s="30">
        <v>0</v>
      </c>
      <c r="P380" s="30">
        <v>0</v>
      </c>
      <c r="Q380" s="38" t="s">
        <v>2664</v>
      </c>
    </row>
    <row r="381" spans="1:17" ht="76.5" x14ac:dyDescent="0.2">
      <c r="A381" s="1" t="s">
        <v>1756</v>
      </c>
      <c r="B381" s="1" t="s">
        <v>1784</v>
      </c>
      <c r="C381" s="1" t="s">
        <v>1785</v>
      </c>
      <c r="D381" s="1" t="s">
        <v>1786</v>
      </c>
      <c r="E381" s="1" t="s">
        <v>1787</v>
      </c>
      <c r="F381" s="1" t="s">
        <v>1788</v>
      </c>
      <c r="G381" s="1">
        <v>437</v>
      </c>
      <c r="H381" s="1" t="s">
        <v>281</v>
      </c>
      <c r="I381" s="1" t="s">
        <v>1770</v>
      </c>
      <c r="J381" s="1" t="s">
        <v>1789</v>
      </c>
      <c r="K381" s="8" t="s">
        <v>31</v>
      </c>
      <c r="L381" s="30">
        <v>0</v>
      </c>
      <c r="M381" s="30">
        <v>0</v>
      </c>
      <c r="N381" s="30">
        <v>43000</v>
      </c>
      <c r="O381" s="30">
        <v>43000</v>
      </c>
      <c r="P381" s="30">
        <v>43000</v>
      </c>
      <c r="Q381" s="38" t="s">
        <v>2696</v>
      </c>
    </row>
    <row r="382" spans="1:17" ht="76.5" x14ac:dyDescent="0.2">
      <c r="A382" s="1" t="s">
        <v>1756</v>
      </c>
      <c r="B382" s="1" t="s">
        <v>1784</v>
      </c>
      <c r="C382" s="1" t="s">
        <v>1790</v>
      </c>
      <c r="D382" s="1" t="s">
        <v>1786</v>
      </c>
      <c r="E382" s="1" t="s">
        <v>1791</v>
      </c>
      <c r="F382" s="1" t="s">
        <v>1792</v>
      </c>
      <c r="G382" s="1"/>
      <c r="H382" s="1" t="s">
        <v>358</v>
      </c>
      <c r="I382" s="1" t="s">
        <v>1793</v>
      </c>
      <c r="J382" s="1" t="s">
        <v>77</v>
      </c>
      <c r="K382" s="8" t="s">
        <v>31</v>
      </c>
      <c r="L382" s="30">
        <v>0</v>
      </c>
      <c r="M382" s="30">
        <v>0</v>
      </c>
      <c r="N382" s="30">
        <v>4800</v>
      </c>
      <c r="O382" s="30">
        <v>0</v>
      </c>
      <c r="P382" s="30">
        <v>0</v>
      </c>
      <c r="Q382" s="38" t="s">
        <v>2665</v>
      </c>
    </row>
    <row r="383" spans="1:17" ht="140.25" x14ac:dyDescent="0.2">
      <c r="A383" s="1" t="s">
        <v>1756</v>
      </c>
      <c r="B383" s="1" t="s">
        <v>1794</v>
      </c>
      <c r="C383" s="1" t="s">
        <v>1795</v>
      </c>
      <c r="D383" s="1" t="s">
        <v>1796</v>
      </c>
      <c r="E383" s="1" t="s">
        <v>1797</v>
      </c>
      <c r="F383" s="1" t="s">
        <v>1798</v>
      </c>
      <c r="G383" s="1">
        <v>339</v>
      </c>
      <c r="H383" s="1" t="s">
        <v>281</v>
      </c>
      <c r="I383" s="1" t="s">
        <v>1799</v>
      </c>
      <c r="J383" s="1" t="s">
        <v>1800</v>
      </c>
      <c r="K383" s="8" t="s">
        <v>31</v>
      </c>
      <c r="L383" s="30">
        <v>0</v>
      </c>
      <c r="M383" s="30">
        <v>0</v>
      </c>
      <c r="N383" s="30">
        <v>128000</v>
      </c>
      <c r="O383" s="30">
        <v>128000</v>
      </c>
      <c r="P383" s="30">
        <v>150000</v>
      </c>
      <c r="Q383" s="38" t="s">
        <v>2697</v>
      </c>
    </row>
    <row r="384" spans="1:17" ht="140.25" x14ac:dyDescent="0.2">
      <c r="A384" s="1" t="s">
        <v>1756</v>
      </c>
      <c r="B384" s="1" t="s">
        <v>1794</v>
      </c>
      <c r="C384" s="1" t="s">
        <v>1801</v>
      </c>
      <c r="D384" s="1" t="s">
        <v>1796</v>
      </c>
      <c r="E384" s="1" t="s">
        <v>1802</v>
      </c>
      <c r="F384" s="1" t="s">
        <v>1803</v>
      </c>
      <c r="G384" s="1">
        <v>339</v>
      </c>
      <c r="H384" s="1" t="s">
        <v>281</v>
      </c>
      <c r="I384" s="1" t="s">
        <v>1799</v>
      </c>
      <c r="J384" s="1" t="s">
        <v>1804</v>
      </c>
      <c r="K384" s="8" t="s">
        <v>31</v>
      </c>
      <c r="L384" s="30">
        <v>0</v>
      </c>
      <c r="M384" s="30">
        <v>0</v>
      </c>
      <c r="N384" s="30">
        <v>16000</v>
      </c>
      <c r="O384" s="30">
        <v>16000</v>
      </c>
      <c r="P384" s="30">
        <v>50000</v>
      </c>
      <c r="Q384" s="38" t="s">
        <v>2698</v>
      </c>
    </row>
    <row r="385" spans="1:17" ht="140.25" x14ac:dyDescent="0.2">
      <c r="A385" s="1" t="s">
        <v>1756</v>
      </c>
      <c r="B385" s="1" t="s">
        <v>1794</v>
      </c>
      <c r="C385" s="1" t="s">
        <v>1805</v>
      </c>
      <c r="D385" s="1" t="s">
        <v>1806</v>
      </c>
      <c r="E385" s="1" t="s">
        <v>1807</v>
      </c>
      <c r="F385" s="1" t="s">
        <v>1808</v>
      </c>
      <c r="G385" s="1" t="s">
        <v>1303</v>
      </c>
      <c r="H385" s="1" t="s">
        <v>706</v>
      </c>
      <c r="I385" s="1"/>
      <c r="J385" s="1" t="s">
        <v>198</v>
      </c>
      <c r="K385" s="1" t="s">
        <v>20</v>
      </c>
      <c r="L385" s="30">
        <v>0</v>
      </c>
      <c r="M385" s="30">
        <v>54781</v>
      </c>
      <c r="N385" s="30">
        <v>54781</v>
      </c>
      <c r="O385" s="30">
        <v>54781</v>
      </c>
      <c r="P385" s="30">
        <v>54781</v>
      </c>
      <c r="Q385" s="38" t="s">
        <v>2738</v>
      </c>
    </row>
    <row r="386" spans="1:17" ht="76.5" x14ac:dyDescent="0.2">
      <c r="A386" s="1" t="s">
        <v>1756</v>
      </c>
      <c r="B386" s="1" t="s">
        <v>1809</v>
      </c>
      <c r="C386" s="1" t="s">
        <v>1810</v>
      </c>
      <c r="D386" s="1" t="s">
        <v>1811</v>
      </c>
      <c r="E386" s="1" t="s">
        <v>1812</v>
      </c>
      <c r="F386" s="1" t="s">
        <v>1813</v>
      </c>
      <c r="G386" s="1">
        <v>339</v>
      </c>
      <c r="H386" s="1" t="s">
        <v>281</v>
      </c>
      <c r="I386" s="1" t="s">
        <v>1814</v>
      </c>
      <c r="J386" s="1" t="s">
        <v>283</v>
      </c>
      <c r="K386" s="8" t="s">
        <v>31</v>
      </c>
      <c r="L386" s="30">
        <v>0</v>
      </c>
      <c r="M386" s="30">
        <v>0</v>
      </c>
      <c r="N386" s="30">
        <v>0</v>
      </c>
      <c r="O386" s="30">
        <v>0</v>
      </c>
      <c r="P386" s="30">
        <v>0</v>
      </c>
      <c r="Q386" s="37" t="s">
        <v>2595</v>
      </c>
    </row>
    <row r="387" spans="1:17" ht="76.5" x14ac:dyDescent="0.2">
      <c r="A387" s="1" t="s">
        <v>1756</v>
      </c>
      <c r="B387" s="1" t="s">
        <v>1809</v>
      </c>
      <c r="C387" s="1" t="s">
        <v>1815</v>
      </c>
      <c r="D387" s="1" t="s">
        <v>1811</v>
      </c>
      <c r="E387" s="1" t="s">
        <v>1816</v>
      </c>
      <c r="F387" s="1" t="s">
        <v>1817</v>
      </c>
      <c r="G387" s="1" t="s">
        <v>1818</v>
      </c>
      <c r="H387" s="1" t="s">
        <v>706</v>
      </c>
      <c r="I387" s="1"/>
      <c r="J387" s="1" t="s">
        <v>110</v>
      </c>
      <c r="K387" s="1" t="s">
        <v>20</v>
      </c>
      <c r="L387" s="30">
        <v>0</v>
      </c>
      <c r="M387" s="30">
        <v>130904</v>
      </c>
      <c r="N387" s="30">
        <v>130904</v>
      </c>
      <c r="O387" s="30">
        <v>130904</v>
      </c>
      <c r="P387" s="30">
        <v>130904</v>
      </c>
      <c r="Q387" s="37" t="s">
        <v>2580</v>
      </c>
    </row>
    <row r="388" spans="1:17" ht="76.5" x14ac:dyDescent="0.2">
      <c r="A388" s="1" t="s">
        <v>1756</v>
      </c>
      <c r="B388" s="1" t="s">
        <v>1809</v>
      </c>
      <c r="C388" s="1" t="s">
        <v>1819</v>
      </c>
      <c r="D388" s="1" t="s">
        <v>1811</v>
      </c>
      <c r="E388" s="1" t="s">
        <v>1820</v>
      </c>
      <c r="F388" s="1" t="s">
        <v>1821</v>
      </c>
      <c r="G388" s="1" t="s">
        <v>1822</v>
      </c>
      <c r="H388" s="1" t="s">
        <v>706</v>
      </c>
      <c r="I388" s="1"/>
      <c r="J388" s="1" t="s">
        <v>19</v>
      </c>
      <c r="K388" s="1" t="s">
        <v>20</v>
      </c>
      <c r="L388" s="30">
        <v>0</v>
      </c>
      <c r="M388" s="30">
        <v>0</v>
      </c>
      <c r="N388" s="30">
        <v>0</v>
      </c>
      <c r="O388" s="30">
        <v>34149</v>
      </c>
      <c r="P388" s="30">
        <v>34149</v>
      </c>
      <c r="Q388" s="38" t="s">
        <v>2739</v>
      </c>
    </row>
    <row r="389" spans="1:17" ht="76.5" x14ac:dyDescent="0.2">
      <c r="A389" s="1" t="s">
        <v>1756</v>
      </c>
      <c r="B389" s="1" t="s">
        <v>1809</v>
      </c>
      <c r="C389" s="1" t="s">
        <v>1823</v>
      </c>
      <c r="D389" s="1" t="s">
        <v>1811</v>
      </c>
      <c r="E389" s="1" t="s">
        <v>1824</v>
      </c>
      <c r="F389" s="1" t="s">
        <v>1825</v>
      </c>
      <c r="G389" s="1"/>
      <c r="H389" s="1" t="s">
        <v>208</v>
      </c>
      <c r="I389" s="1"/>
      <c r="J389" s="1" t="s">
        <v>210</v>
      </c>
      <c r="K389" s="1" t="s">
        <v>20</v>
      </c>
      <c r="L389" s="1">
        <v>0</v>
      </c>
      <c r="M389" s="1">
        <v>0</v>
      </c>
      <c r="N389" s="1">
        <v>0</v>
      </c>
      <c r="O389" s="1">
        <v>0</v>
      </c>
      <c r="P389" s="1">
        <v>0</v>
      </c>
      <c r="Q389" s="38" t="s">
        <v>2768</v>
      </c>
    </row>
    <row r="390" spans="1:17" ht="102" x14ac:dyDescent="0.2">
      <c r="A390" s="1" t="s">
        <v>1756</v>
      </c>
      <c r="B390" s="1" t="s">
        <v>1809</v>
      </c>
      <c r="C390" s="1" t="s">
        <v>1826</v>
      </c>
      <c r="D390" s="1" t="s">
        <v>1811</v>
      </c>
      <c r="E390" s="1" t="s">
        <v>1827</v>
      </c>
      <c r="F390" s="1" t="s">
        <v>1828</v>
      </c>
      <c r="G390" s="1"/>
      <c r="H390" s="1" t="s">
        <v>208</v>
      </c>
      <c r="I390" s="1"/>
      <c r="J390" s="1" t="s">
        <v>126</v>
      </c>
      <c r="K390" s="1" t="s">
        <v>31</v>
      </c>
      <c r="L390" s="1">
        <v>0</v>
      </c>
      <c r="M390" s="1">
        <v>0</v>
      </c>
      <c r="N390" s="1">
        <v>0</v>
      </c>
      <c r="O390" s="1">
        <v>0</v>
      </c>
      <c r="P390" s="1">
        <v>0</v>
      </c>
      <c r="Q390" s="38" t="s">
        <v>2768</v>
      </c>
    </row>
    <row r="391" spans="1:17" ht="76.5" x14ac:dyDescent="0.2">
      <c r="A391" s="1" t="s">
        <v>1756</v>
      </c>
      <c r="B391" s="1" t="s">
        <v>1809</v>
      </c>
      <c r="C391" s="1" t="s">
        <v>1829</v>
      </c>
      <c r="D391" s="1" t="s">
        <v>1811</v>
      </c>
      <c r="E391" s="1" t="s">
        <v>1830</v>
      </c>
      <c r="F391" s="1" t="s">
        <v>1831</v>
      </c>
      <c r="G391" s="1"/>
      <c r="H391" s="1" t="s">
        <v>208</v>
      </c>
      <c r="I391" s="1"/>
      <c r="J391" s="1" t="s">
        <v>1832</v>
      </c>
      <c r="K391" s="1" t="s">
        <v>31</v>
      </c>
      <c r="L391" s="1">
        <v>0</v>
      </c>
      <c r="M391" s="1">
        <v>0</v>
      </c>
      <c r="N391" s="1">
        <v>0</v>
      </c>
      <c r="O391" s="1">
        <v>0</v>
      </c>
      <c r="P391" s="1">
        <v>0</v>
      </c>
      <c r="Q391" s="38" t="s">
        <v>2768</v>
      </c>
    </row>
    <row r="392" spans="1:17" ht="76.5" x14ac:dyDescent="0.2">
      <c r="A392" s="1" t="s">
        <v>1756</v>
      </c>
      <c r="B392" s="1" t="s">
        <v>1809</v>
      </c>
      <c r="C392" s="1" t="s">
        <v>1833</v>
      </c>
      <c r="D392" s="1" t="s">
        <v>1811</v>
      </c>
      <c r="E392" s="1" t="s">
        <v>1834</v>
      </c>
      <c r="F392" s="1" t="s">
        <v>1835</v>
      </c>
      <c r="G392" s="1" t="s">
        <v>1836</v>
      </c>
      <c r="H392" s="1" t="s">
        <v>358</v>
      </c>
      <c r="I392" s="1" t="s">
        <v>1837</v>
      </c>
      <c r="J392" s="1" t="s">
        <v>1271</v>
      </c>
      <c r="K392" s="8" t="s">
        <v>31</v>
      </c>
      <c r="L392" s="30">
        <v>0</v>
      </c>
      <c r="M392" s="30">
        <v>0</v>
      </c>
      <c r="N392" s="30">
        <v>0</v>
      </c>
      <c r="O392" s="30">
        <v>0</v>
      </c>
      <c r="P392" s="30">
        <v>0</v>
      </c>
      <c r="Q392" s="37" t="s">
        <v>2634</v>
      </c>
    </row>
    <row r="393" spans="1:17" ht="76.5" x14ac:dyDescent="0.2">
      <c r="A393" s="1" t="s">
        <v>1756</v>
      </c>
      <c r="B393" s="1" t="s">
        <v>1809</v>
      </c>
      <c r="C393" s="1" t="s">
        <v>1838</v>
      </c>
      <c r="D393" s="1" t="s">
        <v>1811</v>
      </c>
      <c r="E393" s="1" t="s">
        <v>1839</v>
      </c>
      <c r="F393" s="1" t="s">
        <v>1840</v>
      </c>
      <c r="G393" s="1"/>
      <c r="H393" s="1" t="s">
        <v>358</v>
      </c>
      <c r="I393" s="1" t="s">
        <v>1793</v>
      </c>
      <c r="J393" s="1" t="s">
        <v>77</v>
      </c>
      <c r="K393" s="8" t="s">
        <v>31</v>
      </c>
      <c r="L393" s="30">
        <v>0</v>
      </c>
      <c r="M393" s="30">
        <v>9960</v>
      </c>
      <c r="N393" s="30">
        <v>0</v>
      </c>
      <c r="O393" s="30">
        <v>0</v>
      </c>
      <c r="P393" s="30">
        <v>0</v>
      </c>
      <c r="Q393" s="38" t="s">
        <v>2666</v>
      </c>
    </row>
    <row r="394" spans="1:17" ht="76.5" x14ac:dyDescent="0.2">
      <c r="A394" s="1" t="s">
        <v>1756</v>
      </c>
      <c r="B394" s="1" t="s">
        <v>1809</v>
      </c>
      <c r="C394" s="1" t="s">
        <v>1841</v>
      </c>
      <c r="D394" s="1" t="s">
        <v>1811</v>
      </c>
      <c r="E394" s="1" t="s">
        <v>1842</v>
      </c>
      <c r="F394" s="1" t="s">
        <v>1843</v>
      </c>
      <c r="G394" s="1" t="s">
        <v>1844</v>
      </c>
      <c r="H394" s="1" t="s">
        <v>358</v>
      </c>
      <c r="I394" s="1" t="s">
        <v>373</v>
      </c>
      <c r="J394" s="1" t="s">
        <v>105</v>
      </c>
      <c r="K394" s="8" t="s">
        <v>31</v>
      </c>
      <c r="L394" s="30">
        <v>0</v>
      </c>
      <c r="M394" s="30">
        <v>0</v>
      </c>
      <c r="N394" s="30">
        <v>0</v>
      </c>
      <c r="O394" s="30">
        <v>0</v>
      </c>
      <c r="P394" s="30">
        <v>0</v>
      </c>
      <c r="Q394" s="37" t="s">
        <v>2634</v>
      </c>
    </row>
    <row r="395" spans="1:17" ht="114.75" x14ac:dyDescent="0.2">
      <c r="A395" s="1" t="s">
        <v>1756</v>
      </c>
      <c r="B395" s="1" t="s">
        <v>1809</v>
      </c>
      <c r="C395" s="1" t="s">
        <v>1845</v>
      </c>
      <c r="D395" s="1" t="s">
        <v>1811</v>
      </c>
      <c r="E395" s="1" t="s">
        <v>1846</v>
      </c>
      <c r="F395" s="1" t="s">
        <v>1847</v>
      </c>
      <c r="G395" s="1"/>
      <c r="H395" s="1" t="s">
        <v>208</v>
      </c>
      <c r="I395" s="1"/>
      <c r="J395" s="1" t="s">
        <v>210</v>
      </c>
      <c r="K395" s="1" t="s">
        <v>31</v>
      </c>
      <c r="L395" s="1">
        <v>0</v>
      </c>
      <c r="M395" s="1">
        <v>0</v>
      </c>
      <c r="N395" s="1">
        <v>0</v>
      </c>
      <c r="O395" s="1">
        <v>0</v>
      </c>
      <c r="P395" s="1">
        <v>0</v>
      </c>
      <c r="Q395" s="38" t="s">
        <v>2768</v>
      </c>
    </row>
    <row r="396" spans="1:17" ht="409.5" x14ac:dyDescent="0.2">
      <c r="A396" s="1" t="s">
        <v>1756</v>
      </c>
      <c r="B396" s="1" t="s">
        <v>1848</v>
      </c>
      <c r="C396" s="1" t="s">
        <v>1849</v>
      </c>
      <c r="D396" s="11" t="s">
        <v>1850</v>
      </c>
      <c r="E396" s="1" t="s">
        <v>1851</v>
      </c>
      <c r="F396" s="1" t="s">
        <v>1852</v>
      </c>
      <c r="G396" s="1">
        <v>342</v>
      </c>
      <c r="H396" s="1" t="s">
        <v>281</v>
      </c>
      <c r="I396" s="1" t="s">
        <v>1853</v>
      </c>
      <c r="J396" s="1" t="s">
        <v>77</v>
      </c>
      <c r="K396" s="8" t="s">
        <v>20</v>
      </c>
      <c r="L396" s="30">
        <v>0</v>
      </c>
      <c r="M396" s="30">
        <v>0</v>
      </c>
      <c r="N396" s="30">
        <v>100000</v>
      </c>
      <c r="O396" s="30">
        <v>100000</v>
      </c>
      <c r="P396" s="30">
        <v>120000</v>
      </c>
      <c r="Q396" s="38" t="s">
        <v>2699</v>
      </c>
    </row>
    <row r="397" spans="1:17" ht="409.5" x14ac:dyDescent="0.2">
      <c r="A397" s="1" t="s">
        <v>1756</v>
      </c>
      <c r="B397" s="1" t="s">
        <v>1848</v>
      </c>
      <c r="C397" s="1" t="s">
        <v>1854</v>
      </c>
      <c r="D397" s="11" t="s">
        <v>1850</v>
      </c>
      <c r="E397" s="1" t="s">
        <v>1855</v>
      </c>
      <c r="F397" s="1" t="s">
        <v>1856</v>
      </c>
      <c r="G397" s="1">
        <v>342</v>
      </c>
      <c r="H397" s="1" t="s">
        <v>281</v>
      </c>
      <c r="I397" s="1" t="s">
        <v>1814</v>
      </c>
      <c r="J397" s="1" t="s">
        <v>130</v>
      </c>
      <c r="K397" s="8" t="s">
        <v>31</v>
      </c>
      <c r="L397" s="30">
        <v>0</v>
      </c>
      <c r="M397" s="30">
        <v>0</v>
      </c>
      <c r="N397" s="30">
        <v>20000</v>
      </c>
      <c r="O397" s="30">
        <v>20000</v>
      </c>
      <c r="P397" s="30">
        <v>30000</v>
      </c>
      <c r="Q397" s="38" t="s">
        <v>2700</v>
      </c>
    </row>
    <row r="398" spans="1:17" ht="409.5" x14ac:dyDescent="0.2">
      <c r="A398" s="1" t="s">
        <v>1756</v>
      </c>
      <c r="B398" s="1" t="s">
        <v>1848</v>
      </c>
      <c r="C398" s="1" t="s">
        <v>1857</v>
      </c>
      <c r="D398" s="11" t="s">
        <v>1850</v>
      </c>
      <c r="E398" s="1" t="s">
        <v>1858</v>
      </c>
      <c r="F398" s="1" t="s">
        <v>1859</v>
      </c>
      <c r="G398" s="1">
        <v>342</v>
      </c>
      <c r="H398" s="1" t="s">
        <v>1814</v>
      </c>
      <c r="I398" s="1"/>
      <c r="J398" s="1" t="s">
        <v>283</v>
      </c>
      <c r="K398" s="8" t="s">
        <v>31</v>
      </c>
      <c r="L398" s="30">
        <v>0</v>
      </c>
      <c r="M398" s="30">
        <v>0</v>
      </c>
      <c r="N398" s="30">
        <v>0</v>
      </c>
      <c r="O398" s="30">
        <v>0</v>
      </c>
      <c r="P398" s="30">
        <v>0</v>
      </c>
      <c r="Q398" s="37" t="s">
        <v>2595</v>
      </c>
    </row>
    <row r="399" spans="1:17" ht="409.5" x14ac:dyDescent="0.2">
      <c r="A399" s="1" t="s">
        <v>1756</v>
      </c>
      <c r="B399" s="1" t="s">
        <v>1848</v>
      </c>
      <c r="C399" s="1" t="s">
        <v>1860</v>
      </c>
      <c r="D399" s="11" t="s">
        <v>1850</v>
      </c>
      <c r="E399" s="1" t="s">
        <v>1861</v>
      </c>
      <c r="F399" s="1" t="s">
        <v>1862</v>
      </c>
      <c r="G399" s="1">
        <v>342</v>
      </c>
      <c r="H399" s="1" t="s">
        <v>1814</v>
      </c>
      <c r="I399" s="1"/>
      <c r="J399" s="1" t="s">
        <v>1863</v>
      </c>
      <c r="K399" s="8" t="s">
        <v>31</v>
      </c>
      <c r="L399" s="30">
        <v>0</v>
      </c>
      <c r="M399" s="30">
        <v>0</v>
      </c>
      <c r="N399" s="30">
        <v>0</v>
      </c>
      <c r="O399" s="30">
        <v>0</v>
      </c>
      <c r="P399" s="30">
        <v>0</v>
      </c>
      <c r="Q399" s="37" t="s">
        <v>2595</v>
      </c>
    </row>
    <row r="400" spans="1:17" ht="153" x14ac:dyDescent="0.2">
      <c r="A400" s="1" t="s">
        <v>1756</v>
      </c>
      <c r="B400" s="1" t="s">
        <v>1864</v>
      </c>
      <c r="C400" s="1" t="s">
        <v>1865</v>
      </c>
      <c r="D400" s="1" t="s">
        <v>1866</v>
      </c>
      <c r="E400" s="1" t="s">
        <v>1867</v>
      </c>
      <c r="F400" s="1" t="s">
        <v>1868</v>
      </c>
      <c r="G400" s="1" t="s">
        <v>1869</v>
      </c>
      <c r="H400" s="1" t="s">
        <v>281</v>
      </c>
      <c r="I400" s="1" t="s">
        <v>1870</v>
      </c>
      <c r="J400" s="1" t="s">
        <v>654</v>
      </c>
      <c r="K400" s="8" t="s">
        <v>20</v>
      </c>
      <c r="L400" s="30">
        <v>0</v>
      </c>
      <c r="M400" s="30">
        <v>0</v>
      </c>
      <c r="N400" s="30">
        <v>0</v>
      </c>
      <c r="O400" s="30">
        <v>0</v>
      </c>
      <c r="P400" s="30">
        <v>0</v>
      </c>
      <c r="Q400" s="37" t="s">
        <v>2595</v>
      </c>
    </row>
    <row r="401" spans="1:17" ht="153" x14ac:dyDescent="0.2">
      <c r="A401" s="1" t="s">
        <v>1756</v>
      </c>
      <c r="B401" s="1" t="s">
        <v>1864</v>
      </c>
      <c r="C401" s="1" t="s">
        <v>1871</v>
      </c>
      <c r="D401" s="1" t="s">
        <v>1866</v>
      </c>
      <c r="E401" s="1" t="s">
        <v>1872</v>
      </c>
      <c r="F401" s="1" t="s">
        <v>1873</v>
      </c>
      <c r="G401" s="1" t="s">
        <v>1869</v>
      </c>
      <c r="H401" s="1" t="s">
        <v>281</v>
      </c>
      <c r="I401" s="1" t="s">
        <v>1874</v>
      </c>
      <c r="J401" s="1" t="s">
        <v>1875</v>
      </c>
      <c r="K401" s="8" t="s">
        <v>31</v>
      </c>
      <c r="L401" s="30">
        <v>0</v>
      </c>
      <c r="M401" s="30">
        <v>0</v>
      </c>
      <c r="N401" s="30">
        <v>0</v>
      </c>
      <c r="O401" s="30">
        <v>0</v>
      </c>
      <c r="P401" s="30">
        <v>200000</v>
      </c>
      <c r="Q401" s="38" t="s">
        <v>2701</v>
      </c>
    </row>
    <row r="402" spans="1:17" ht="153" x14ac:dyDescent="0.2">
      <c r="A402" s="1" t="s">
        <v>1756</v>
      </c>
      <c r="B402" s="1" t="s">
        <v>1864</v>
      </c>
      <c r="C402" s="1" t="s">
        <v>1876</v>
      </c>
      <c r="D402" s="1" t="s">
        <v>1866</v>
      </c>
      <c r="E402" s="1" t="s">
        <v>1877</v>
      </c>
      <c r="F402" s="1" t="s">
        <v>1878</v>
      </c>
      <c r="G402" s="1" t="s">
        <v>1869</v>
      </c>
      <c r="H402" s="1" t="s">
        <v>281</v>
      </c>
      <c r="I402" s="1" t="s">
        <v>1879</v>
      </c>
      <c r="J402" s="1" t="s">
        <v>1880</v>
      </c>
      <c r="K402" s="8" t="s">
        <v>31</v>
      </c>
      <c r="L402" s="30">
        <v>0</v>
      </c>
      <c r="M402" s="30">
        <v>0</v>
      </c>
      <c r="N402" s="30">
        <v>0</v>
      </c>
      <c r="O402" s="30">
        <v>30000</v>
      </c>
      <c r="P402" s="30">
        <v>40000</v>
      </c>
      <c r="Q402" s="38" t="s">
        <v>2702</v>
      </c>
    </row>
    <row r="403" spans="1:17" ht="153" x14ac:dyDescent="0.2">
      <c r="A403" s="1" t="s">
        <v>1756</v>
      </c>
      <c r="B403" s="1" t="s">
        <v>1864</v>
      </c>
      <c r="C403" s="1" t="s">
        <v>1881</v>
      </c>
      <c r="D403" s="1" t="s">
        <v>1866</v>
      </c>
      <c r="E403" s="1" t="s">
        <v>1882</v>
      </c>
      <c r="F403" s="1" t="s">
        <v>1883</v>
      </c>
      <c r="G403" s="1">
        <v>339</v>
      </c>
      <c r="H403" s="1" t="s">
        <v>706</v>
      </c>
      <c r="I403" s="1" t="s">
        <v>1884</v>
      </c>
      <c r="J403" s="1" t="s">
        <v>198</v>
      </c>
      <c r="K403" s="1" t="s">
        <v>20</v>
      </c>
      <c r="L403" s="30">
        <v>0</v>
      </c>
      <c r="M403" s="30">
        <v>0</v>
      </c>
      <c r="N403" s="30">
        <v>700000</v>
      </c>
      <c r="O403" s="30">
        <v>700000</v>
      </c>
      <c r="P403" s="30">
        <v>900000</v>
      </c>
      <c r="Q403" s="38" t="s">
        <v>2740</v>
      </c>
    </row>
    <row r="404" spans="1:17" ht="153" x14ac:dyDescent="0.2">
      <c r="A404" s="1" t="s">
        <v>1756</v>
      </c>
      <c r="B404" s="1" t="s">
        <v>1864</v>
      </c>
      <c r="C404" s="1" t="s">
        <v>1885</v>
      </c>
      <c r="D404" s="1" t="s">
        <v>1866</v>
      </c>
      <c r="E404" s="1" t="s">
        <v>1886</v>
      </c>
      <c r="F404" s="1" t="s">
        <v>1887</v>
      </c>
      <c r="G404" s="1" t="s">
        <v>1303</v>
      </c>
      <c r="H404" s="1" t="s">
        <v>706</v>
      </c>
      <c r="I404" s="1"/>
      <c r="J404" s="1" t="s">
        <v>19</v>
      </c>
      <c r="K404" s="1" t="s">
        <v>20</v>
      </c>
      <c r="L404" s="1">
        <v>0</v>
      </c>
      <c r="M404" s="1">
        <v>0</v>
      </c>
      <c r="N404" s="1">
        <v>0</v>
      </c>
      <c r="O404" s="1">
        <v>113830</v>
      </c>
      <c r="P404" s="1">
        <v>113830</v>
      </c>
      <c r="Q404" s="38" t="s">
        <v>2741</v>
      </c>
    </row>
    <row r="405" spans="1:17" ht="153" x14ac:dyDescent="0.2">
      <c r="A405" s="1" t="s">
        <v>1756</v>
      </c>
      <c r="B405" s="1" t="s">
        <v>1864</v>
      </c>
      <c r="C405" s="1" t="s">
        <v>1888</v>
      </c>
      <c r="D405" s="1" t="s">
        <v>1866</v>
      </c>
      <c r="E405" s="1" t="s">
        <v>1889</v>
      </c>
      <c r="F405" s="1" t="s">
        <v>1890</v>
      </c>
      <c r="G405" s="1" t="s">
        <v>1891</v>
      </c>
      <c r="H405" s="1" t="s">
        <v>196</v>
      </c>
      <c r="I405" s="1" t="s">
        <v>1892</v>
      </c>
      <c r="J405" s="1" t="s">
        <v>110</v>
      </c>
      <c r="K405" s="1" t="s">
        <v>20</v>
      </c>
      <c r="L405" s="30">
        <v>0</v>
      </c>
      <c r="M405" s="30">
        <v>0</v>
      </c>
      <c r="N405" s="30">
        <v>0</v>
      </c>
      <c r="O405" s="30">
        <v>0</v>
      </c>
      <c r="P405" s="30">
        <v>0</v>
      </c>
      <c r="Q405" s="38" t="s">
        <v>2595</v>
      </c>
    </row>
    <row r="406" spans="1:17" ht="153" x14ac:dyDescent="0.2">
      <c r="A406" s="1" t="s">
        <v>1756</v>
      </c>
      <c r="B406" s="1" t="s">
        <v>1864</v>
      </c>
      <c r="C406" s="1" t="s">
        <v>1893</v>
      </c>
      <c r="D406" s="1" t="s">
        <v>1866</v>
      </c>
      <c r="E406" s="1" t="s">
        <v>1894</v>
      </c>
      <c r="F406" s="1" t="s">
        <v>1895</v>
      </c>
      <c r="G406" s="1" t="s">
        <v>1896</v>
      </c>
      <c r="H406" s="1" t="s">
        <v>358</v>
      </c>
      <c r="I406" s="1" t="s">
        <v>552</v>
      </c>
      <c r="J406" s="1" t="s">
        <v>77</v>
      </c>
      <c r="K406" s="8" t="s">
        <v>31</v>
      </c>
      <c r="L406" s="30">
        <v>0</v>
      </c>
      <c r="M406" s="30">
        <v>0</v>
      </c>
      <c r="N406" s="30">
        <v>0</v>
      </c>
      <c r="O406" s="30">
        <v>0</v>
      </c>
      <c r="P406" s="30">
        <v>0</v>
      </c>
      <c r="Q406" s="37" t="s">
        <v>2634</v>
      </c>
    </row>
    <row r="407" spans="1:17" ht="153" x14ac:dyDescent="0.2">
      <c r="A407" s="1" t="s">
        <v>1756</v>
      </c>
      <c r="B407" s="1" t="s">
        <v>1864</v>
      </c>
      <c r="C407" s="1" t="s">
        <v>1897</v>
      </c>
      <c r="D407" s="1" t="s">
        <v>1866</v>
      </c>
      <c r="E407" s="1" t="s">
        <v>1898</v>
      </c>
      <c r="F407" s="1" t="s">
        <v>1895</v>
      </c>
      <c r="G407" s="1" t="s">
        <v>1899</v>
      </c>
      <c r="H407" s="1" t="s">
        <v>358</v>
      </c>
      <c r="I407" s="1" t="s">
        <v>552</v>
      </c>
      <c r="J407" s="1" t="s">
        <v>77</v>
      </c>
      <c r="K407" s="8" t="s">
        <v>31</v>
      </c>
      <c r="L407" s="30">
        <v>0</v>
      </c>
      <c r="M407" s="30">
        <v>0</v>
      </c>
      <c r="N407" s="30">
        <v>0</v>
      </c>
      <c r="O407" s="30">
        <v>0</v>
      </c>
      <c r="P407" s="30">
        <v>0</v>
      </c>
      <c r="Q407" s="37" t="s">
        <v>2634</v>
      </c>
    </row>
    <row r="408" spans="1:17" ht="153" x14ac:dyDescent="0.2">
      <c r="A408" s="1" t="s">
        <v>1756</v>
      </c>
      <c r="B408" s="1" t="s">
        <v>1864</v>
      </c>
      <c r="C408" s="1" t="s">
        <v>1900</v>
      </c>
      <c r="D408" s="1" t="s">
        <v>1866</v>
      </c>
      <c r="E408" s="1" t="s">
        <v>1901</v>
      </c>
      <c r="F408" s="1" t="s">
        <v>1902</v>
      </c>
      <c r="G408" s="1" t="s">
        <v>1903</v>
      </c>
      <c r="H408" s="1" t="s">
        <v>358</v>
      </c>
      <c r="I408" s="1" t="s">
        <v>552</v>
      </c>
      <c r="J408" s="1" t="s">
        <v>110</v>
      </c>
      <c r="K408" s="8" t="s">
        <v>31</v>
      </c>
      <c r="L408" s="1">
        <v>0</v>
      </c>
      <c r="M408" s="1">
        <v>0</v>
      </c>
      <c r="N408" s="1">
        <v>32016</v>
      </c>
      <c r="O408" s="1">
        <v>29452</v>
      </c>
      <c r="P408" s="1">
        <v>29452</v>
      </c>
      <c r="Q408" s="38" t="s">
        <v>2667</v>
      </c>
    </row>
    <row r="409" spans="1:17" ht="229.5" x14ac:dyDescent="0.2">
      <c r="A409" s="1" t="s">
        <v>1756</v>
      </c>
      <c r="B409" s="1" t="s">
        <v>1904</v>
      </c>
      <c r="C409" s="1" t="s">
        <v>1905</v>
      </c>
      <c r="D409" s="1" t="s">
        <v>1906</v>
      </c>
      <c r="E409" s="1" t="s">
        <v>1907</v>
      </c>
      <c r="F409" s="1" t="s">
        <v>1908</v>
      </c>
      <c r="G409" s="1">
        <v>341</v>
      </c>
      <c r="H409" s="1" t="s">
        <v>51</v>
      </c>
      <c r="I409" s="1" t="s">
        <v>1909</v>
      </c>
      <c r="J409" s="1" t="s">
        <v>1910</v>
      </c>
      <c r="K409" s="1" t="s">
        <v>31</v>
      </c>
      <c r="L409" s="30">
        <v>0</v>
      </c>
      <c r="M409" s="30">
        <v>0</v>
      </c>
      <c r="N409" s="30">
        <v>430234</v>
      </c>
      <c r="O409" s="30">
        <v>430234</v>
      </c>
      <c r="P409" s="30">
        <v>430234</v>
      </c>
      <c r="Q409" s="40" t="s">
        <v>2621</v>
      </c>
    </row>
    <row r="410" spans="1:17" ht="229.5" x14ac:dyDescent="0.2">
      <c r="A410" s="1" t="s">
        <v>1756</v>
      </c>
      <c r="B410" s="1" t="s">
        <v>1904</v>
      </c>
      <c r="C410" s="1" t="s">
        <v>1911</v>
      </c>
      <c r="D410" s="1" t="s">
        <v>1906</v>
      </c>
      <c r="E410" s="1" t="s">
        <v>1912</v>
      </c>
      <c r="F410" s="1" t="s">
        <v>1913</v>
      </c>
      <c r="G410" s="1">
        <v>341</v>
      </c>
      <c r="H410" s="1" t="s">
        <v>281</v>
      </c>
      <c r="I410" s="1"/>
      <c r="J410" s="1" t="s">
        <v>198</v>
      </c>
      <c r="K410" s="8" t="s">
        <v>20</v>
      </c>
      <c r="L410" s="1">
        <v>0</v>
      </c>
      <c r="M410" s="1">
        <v>0</v>
      </c>
      <c r="N410" s="1">
        <v>50000</v>
      </c>
      <c r="O410" s="1">
        <v>50000</v>
      </c>
      <c r="P410" s="1">
        <v>120000</v>
      </c>
      <c r="Q410" s="38" t="s">
        <v>2703</v>
      </c>
    </row>
    <row r="411" spans="1:17" ht="229.5" x14ac:dyDescent="0.2">
      <c r="A411" s="1" t="s">
        <v>1756</v>
      </c>
      <c r="B411" s="1" t="s">
        <v>1904</v>
      </c>
      <c r="C411" s="1" t="s">
        <v>1914</v>
      </c>
      <c r="D411" s="1" t="s">
        <v>1906</v>
      </c>
      <c r="E411" s="1" t="s">
        <v>1915</v>
      </c>
      <c r="F411" s="1" t="s">
        <v>1916</v>
      </c>
      <c r="G411" s="1">
        <v>341</v>
      </c>
      <c r="H411" s="1" t="s">
        <v>281</v>
      </c>
      <c r="I411" s="1"/>
      <c r="J411" s="1" t="s">
        <v>198</v>
      </c>
      <c r="K411" s="8" t="s">
        <v>31</v>
      </c>
      <c r="L411" s="1">
        <v>0</v>
      </c>
      <c r="M411" s="1">
        <v>0</v>
      </c>
      <c r="N411" s="1">
        <v>60000</v>
      </c>
      <c r="O411" s="1">
        <v>60000</v>
      </c>
      <c r="P411" s="1">
        <v>100000</v>
      </c>
      <c r="Q411" s="38" t="s">
        <v>2704</v>
      </c>
    </row>
    <row r="412" spans="1:17" ht="229.5" x14ac:dyDescent="0.2">
      <c r="A412" s="1" t="s">
        <v>1756</v>
      </c>
      <c r="B412" s="1" t="s">
        <v>1904</v>
      </c>
      <c r="C412" s="1" t="s">
        <v>1917</v>
      </c>
      <c r="D412" s="1" t="s">
        <v>1906</v>
      </c>
      <c r="E412" s="1" t="s">
        <v>1918</v>
      </c>
      <c r="F412" s="1" t="s">
        <v>1919</v>
      </c>
      <c r="G412" s="1">
        <v>341</v>
      </c>
      <c r="H412" s="1" t="s">
        <v>281</v>
      </c>
      <c r="I412" s="1"/>
      <c r="J412" s="1" t="s">
        <v>1920</v>
      </c>
      <c r="K412" s="8" t="s">
        <v>31</v>
      </c>
      <c r="L412" s="1">
        <v>0</v>
      </c>
      <c r="M412" s="1">
        <v>0</v>
      </c>
      <c r="N412" s="1">
        <v>90000</v>
      </c>
      <c r="O412" s="1">
        <v>90000</v>
      </c>
      <c r="P412" s="1">
        <v>100000</v>
      </c>
      <c r="Q412" s="38" t="s">
        <v>2705</v>
      </c>
    </row>
    <row r="413" spans="1:17" ht="229.5" x14ac:dyDescent="0.2">
      <c r="A413" s="1" t="s">
        <v>1756</v>
      </c>
      <c r="B413" s="1" t="s">
        <v>1904</v>
      </c>
      <c r="C413" s="1" t="s">
        <v>1921</v>
      </c>
      <c r="D413" s="1" t="s">
        <v>1906</v>
      </c>
      <c r="E413" s="1" t="s">
        <v>1922</v>
      </c>
      <c r="F413" s="1" t="s">
        <v>1923</v>
      </c>
      <c r="G413" s="1" t="s">
        <v>1822</v>
      </c>
      <c r="H413" s="1" t="s">
        <v>706</v>
      </c>
      <c r="I413" s="1"/>
      <c r="J413" s="1" t="s">
        <v>110</v>
      </c>
      <c r="K413" s="1" t="s">
        <v>20</v>
      </c>
      <c r="L413" s="1">
        <v>0</v>
      </c>
      <c r="M413" s="1">
        <v>0</v>
      </c>
      <c r="N413" s="1">
        <v>0</v>
      </c>
      <c r="O413" s="1">
        <v>0</v>
      </c>
      <c r="P413" s="1">
        <v>159516</v>
      </c>
      <c r="Q413" s="38" t="s">
        <v>2742</v>
      </c>
    </row>
    <row r="414" spans="1:17" ht="229.5" x14ac:dyDescent="0.2">
      <c r="A414" s="1" t="s">
        <v>1756</v>
      </c>
      <c r="B414" s="1" t="s">
        <v>1904</v>
      </c>
      <c r="C414" s="1" t="s">
        <v>1924</v>
      </c>
      <c r="D414" s="1" t="s">
        <v>1906</v>
      </c>
      <c r="E414" s="1" t="s">
        <v>1925</v>
      </c>
      <c r="F414" s="1" t="s">
        <v>1926</v>
      </c>
      <c r="G414" s="1" t="s">
        <v>1927</v>
      </c>
      <c r="H414" s="1" t="s">
        <v>706</v>
      </c>
      <c r="I414" s="1" t="s">
        <v>1928</v>
      </c>
      <c r="J414" s="1" t="s">
        <v>110</v>
      </c>
      <c r="K414" s="1" t="s">
        <v>20</v>
      </c>
      <c r="L414" s="1">
        <v>0</v>
      </c>
      <c r="M414" s="1">
        <v>0</v>
      </c>
      <c r="N414" s="1">
        <v>0</v>
      </c>
      <c r="O414" s="1">
        <v>0</v>
      </c>
      <c r="P414" s="1">
        <v>199202</v>
      </c>
      <c r="Q414" s="38" t="s">
        <v>2743</v>
      </c>
    </row>
    <row r="415" spans="1:17" ht="229.5" x14ac:dyDescent="0.2">
      <c r="A415" s="1" t="s">
        <v>1756</v>
      </c>
      <c r="B415" s="1" t="s">
        <v>1904</v>
      </c>
      <c r="C415" s="1" t="s">
        <v>1929</v>
      </c>
      <c r="D415" s="1" t="s">
        <v>1906</v>
      </c>
      <c r="E415" s="1" t="s">
        <v>1930</v>
      </c>
      <c r="F415" s="1" t="s">
        <v>1931</v>
      </c>
      <c r="G415" s="1" t="s">
        <v>1891</v>
      </c>
      <c r="H415" s="1" t="s">
        <v>196</v>
      </c>
      <c r="I415" s="1" t="s">
        <v>480</v>
      </c>
      <c r="J415" s="1" t="s">
        <v>110</v>
      </c>
      <c r="K415" s="1" t="s">
        <v>20</v>
      </c>
      <c r="L415" s="30">
        <v>0</v>
      </c>
      <c r="M415" s="30">
        <v>0</v>
      </c>
      <c r="N415" s="30">
        <v>0</v>
      </c>
      <c r="O415" s="30">
        <v>0</v>
      </c>
      <c r="P415" s="30">
        <v>0</v>
      </c>
      <c r="Q415" s="38" t="s">
        <v>2805</v>
      </c>
    </row>
    <row r="416" spans="1:17" ht="229.5" x14ac:dyDescent="0.2">
      <c r="A416" s="1" t="s">
        <v>1756</v>
      </c>
      <c r="B416" s="8" t="s">
        <v>1904</v>
      </c>
      <c r="C416" s="8" t="s">
        <v>1932</v>
      </c>
      <c r="D416" s="1" t="s">
        <v>1906</v>
      </c>
      <c r="E416" s="1" t="s">
        <v>1933</v>
      </c>
      <c r="F416" s="1" t="s">
        <v>1934</v>
      </c>
      <c r="G416" s="1">
        <v>341</v>
      </c>
      <c r="H416" s="1" t="s">
        <v>1928</v>
      </c>
      <c r="I416" s="1" t="s">
        <v>1935</v>
      </c>
      <c r="J416" s="1" t="s">
        <v>99</v>
      </c>
      <c r="K416" s="41" t="s">
        <v>31</v>
      </c>
      <c r="L416" s="1">
        <v>226237</v>
      </c>
      <c r="M416" s="1">
        <v>226237</v>
      </c>
      <c r="N416" s="1">
        <v>226237</v>
      </c>
      <c r="O416" s="1">
        <v>226237</v>
      </c>
      <c r="P416" s="1"/>
      <c r="Q416" s="42" t="s">
        <v>2572</v>
      </c>
    </row>
    <row r="417" spans="1:17" ht="229.5" x14ac:dyDescent="0.2">
      <c r="A417" s="1" t="s">
        <v>1756</v>
      </c>
      <c r="B417" s="8" t="s">
        <v>1904</v>
      </c>
      <c r="C417" s="8" t="s">
        <v>1936</v>
      </c>
      <c r="D417" s="1" t="s">
        <v>1906</v>
      </c>
      <c r="E417" s="1" t="s">
        <v>1937</v>
      </c>
      <c r="F417" s="1" t="s">
        <v>1938</v>
      </c>
      <c r="G417" s="1">
        <v>341</v>
      </c>
      <c r="H417" s="1" t="s">
        <v>1928</v>
      </c>
      <c r="I417" s="1" t="s">
        <v>51</v>
      </c>
      <c r="J417" s="1" t="s">
        <v>99</v>
      </c>
      <c r="K417" s="41" t="s">
        <v>31</v>
      </c>
      <c r="L417" s="1">
        <v>0</v>
      </c>
      <c r="M417" s="1">
        <v>0</v>
      </c>
      <c r="N417" s="1">
        <v>0</v>
      </c>
      <c r="O417" s="1">
        <v>0</v>
      </c>
      <c r="P417" s="1"/>
      <c r="Q417" s="42" t="s">
        <v>2572</v>
      </c>
    </row>
    <row r="418" spans="1:17" ht="229.5" x14ac:dyDescent="0.2">
      <c r="A418" s="1" t="s">
        <v>1756</v>
      </c>
      <c r="B418" s="8" t="s">
        <v>1904</v>
      </c>
      <c r="C418" s="8" t="s">
        <v>1939</v>
      </c>
      <c r="D418" s="1" t="s">
        <v>1906</v>
      </c>
      <c r="E418" s="1" t="s">
        <v>1940</v>
      </c>
      <c r="F418" s="1" t="s">
        <v>1941</v>
      </c>
      <c r="G418" s="1">
        <v>341</v>
      </c>
      <c r="H418" s="1" t="s">
        <v>1928</v>
      </c>
      <c r="I418" s="1" t="s">
        <v>358</v>
      </c>
      <c r="J418" s="1" t="s">
        <v>99</v>
      </c>
      <c r="K418" s="41" t="s">
        <v>31</v>
      </c>
      <c r="L418" s="1">
        <v>0</v>
      </c>
      <c r="M418" s="1">
        <v>0</v>
      </c>
      <c r="N418" s="1">
        <v>0</v>
      </c>
      <c r="O418" s="1">
        <v>0</v>
      </c>
      <c r="P418" s="1"/>
      <c r="Q418" s="42" t="s">
        <v>2572</v>
      </c>
    </row>
    <row r="419" spans="1:17" ht="408" x14ac:dyDescent="0.2">
      <c r="A419" s="1" t="s">
        <v>1756</v>
      </c>
      <c r="B419" s="1" t="s">
        <v>1904</v>
      </c>
      <c r="C419" s="1" t="s">
        <v>1942</v>
      </c>
      <c r="D419" s="1" t="s">
        <v>1906</v>
      </c>
      <c r="E419" s="1" t="s">
        <v>1943</v>
      </c>
      <c r="F419" s="1" t="s">
        <v>1944</v>
      </c>
      <c r="G419" s="1">
        <v>341</v>
      </c>
      <c r="H419" s="1" t="s">
        <v>358</v>
      </c>
      <c r="I419" s="1" t="s">
        <v>1793</v>
      </c>
      <c r="J419" s="1" t="s">
        <v>1945</v>
      </c>
      <c r="K419" s="8" t="s">
        <v>31</v>
      </c>
      <c r="L419" s="1">
        <v>0</v>
      </c>
      <c r="M419" s="1">
        <v>0</v>
      </c>
      <c r="N419" s="1">
        <v>163000</v>
      </c>
      <c r="O419" s="1">
        <v>178000</v>
      </c>
      <c r="P419" s="1">
        <v>178000</v>
      </c>
      <c r="Q419" s="38" t="s">
        <v>2668</v>
      </c>
    </row>
    <row r="420" spans="1:17" ht="229.5" x14ac:dyDescent="0.2">
      <c r="A420" s="1" t="s">
        <v>1756</v>
      </c>
      <c r="B420" s="1" t="s">
        <v>1946</v>
      </c>
      <c r="C420" s="1" t="s">
        <v>1947</v>
      </c>
      <c r="D420" s="1" t="s">
        <v>1906</v>
      </c>
      <c r="E420" s="1" t="s">
        <v>1948</v>
      </c>
      <c r="F420" s="1" t="s">
        <v>1949</v>
      </c>
      <c r="G420" s="1">
        <v>341</v>
      </c>
      <c r="H420" s="1" t="s">
        <v>1928</v>
      </c>
      <c r="I420" s="1" t="s">
        <v>1935</v>
      </c>
      <c r="J420" s="1" t="s">
        <v>99</v>
      </c>
      <c r="K420" s="41" t="s">
        <v>31</v>
      </c>
      <c r="L420" s="1">
        <v>0</v>
      </c>
      <c r="M420" s="1">
        <v>0</v>
      </c>
      <c r="N420" s="1">
        <v>0</v>
      </c>
      <c r="O420" s="1">
        <v>0</v>
      </c>
      <c r="P420" s="1"/>
      <c r="Q420" s="42" t="s">
        <v>2572</v>
      </c>
    </row>
    <row r="421" spans="1:17" ht="114.75" x14ac:dyDescent="0.2">
      <c r="A421" s="1" t="s">
        <v>1756</v>
      </c>
      <c r="B421" s="1" t="s">
        <v>1950</v>
      </c>
      <c r="C421" s="1" t="s">
        <v>1951</v>
      </c>
      <c r="D421" s="1" t="s">
        <v>1952</v>
      </c>
      <c r="E421" s="1" t="s">
        <v>1953</v>
      </c>
      <c r="F421" s="1" t="s">
        <v>1954</v>
      </c>
      <c r="G421" s="1" t="s">
        <v>1822</v>
      </c>
      <c r="H421" s="1" t="s">
        <v>706</v>
      </c>
      <c r="I421" s="1"/>
      <c r="J421" s="1" t="s">
        <v>198</v>
      </c>
      <c r="K421" s="1" t="s">
        <v>20</v>
      </c>
      <c r="L421" s="1">
        <v>0</v>
      </c>
      <c r="M421" s="1">
        <v>87834</v>
      </c>
      <c r="N421" s="1">
        <v>85898</v>
      </c>
      <c r="O421" s="1">
        <v>85898</v>
      </c>
      <c r="P421" s="1">
        <v>85898</v>
      </c>
      <c r="Q421" s="38" t="s">
        <v>2744</v>
      </c>
    </row>
    <row r="422" spans="1:17" ht="267.75" x14ac:dyDescent="0.2">
      <c r="A422" s="1" t="s">
        <v>1756</v>
      </c>
      <c r="B422" s="1" t="s">
        <v>1955</v>
      </c>
      <c r="C422" s="1" t="s">
        <v>1956</v>
      </c>
      <c r="D422" s="1" t="s">
        <v>1957</v>
      </c>
      <c r="E422" s="1" t="s">
        <v>1958</v>
      </c>
      <c r="F422" s="1" t="s">
        <v>1959</v>
      </c>
      <c r="G422" s="1"/>
      <c r="H422" s="1" t="s">
        <v>358</v>
      </c>
      <c r="I422" s="1"/>
      <c r="J422" s="1" t="s">
        <v>110</v>
      </c>
      <c r="K422" s="8" t="s">
        <v>31</v>
      </c>
      <c r="L422" s="1">
        <v>0</v>
      </c>
      <c r="M422" s="1">
        <v>0</v>
      </c>
      <c r="N422" s="1">
        <v>389308</v>
      </c>
      <c r="O422" s="1">
        <v>389308</v>
      </c>
      <c r="P422" s="1">
        <v>0</v>
      </c>
      <c r="Q422" s="38" t="s">
        <v>2669</v>
      </c>
    </row>
    <row r="423" spans="1:17" ht="267.75" x14ac:dyDescent="0.2">
      <c r="A423" s="1" t="s">
        <v>1756</v>
      </c>
      <c r="B423" s="1" t="s">
        <v>1955</v>
      </c>
      <c r="C423" s="1" t="s">
        <v>1960</v>
      </c>
      <c r="D423" s="1" t="s">
        <v>1957</v>
      </c>
      <c r="E423" s="1" t="s">
        <v>1961</v>
      </c>
      <c r="F423" s="1" t="s">
        <v>1962</v>
      </c>
      <c r="G423" s="1"/>
      <c r="H423" s="1" t="s">
        <v>358</v>
      </c>
      <c r="I423" s="1" t="s">
        <v>1793</v>
      </c>
      <c r="J423" s="1" t="s">
        <v>19</v>
      </c>
      <c r="K423" s="8" t="s">
        <v>31</v>
      </c>
      <c r="L423" s="1">
        <v>0</v>
      </c>
      <c r="M423" s="1">
        <v>5000</v>
      </c>
      <c r="N423" s="1">
        <v>5000</v>
      </c>
      <c r="O423" s="1">
        <v>0</v>
      </c>
      <c r="P423" s="1">
        <v>0</v>
      </c>
      <c r="Q423" s="38" t="s">
        <v>2670</v>
      </c>
    </row>
    <row r="424" spans="1:17" ht="114.75" x14ac:dyDescent="0.2">
      <c r="A424" s="1" t="s">
        <v>1963</v>
      </c>
      <c r="B424" s="1" t="s">
        <v>1964</v>
      </c>
      <c r="C424" s="1" t="s">
        <v>1965</v>
      </c>
      <c r="D424" s="1" t="s">
        <v>1966</v>
      </c>
      <c r="E424" s="1" t="s">
        <v>1967</v>
      </c>
      <c r="F424" s="1" t="s">
        <v>1968</v>
      </c>
      <c r="G424" s="1">
        <v>143</v>
      </c>
      <c r="H424" s="1" t="s">
        <v>208</v>
      </c>
      <c r="I424" s="1"/>
      <c r="J424" s="1" t="s">
        <v>77</v>
      </c>
      <c r="K424" s="1" t="s">
        <v>20</v>
      </c>
      <c r="L424" s="1">
        <v>0</v>
      </c>
      <c r="M424" s="1">
        <v>10000000</v>
      </c>
      <c r="N424" s="1">
        <v>0</v>
      </c>
      <c r="O424" s="1">
        <v>0</v>
      </c>
      <c r="P424" s="1">
        <v>0</v>
      </c>
      <c r="Q424" s="38" t="s">
        <v>2778</v>
      </c>
    </row>
    <row r="425" spans="1:17" ht="76.5" x14ac:dyDescent="0.2">
      <c r="A425" s="1" t="s">
        <v>1963</v>
      </c>
      <c r="B425" s="1" t="s">
        <v>1964</v>
      </c>
      <c r="C425" s="1" t="s">
        <v>1969</v>
      </c>
      <c r="D425" s="1" t="s">
        <v>1966</v>
      </c>
      <c r="E425" s="1" t="s">
        <v>1970</v>
      </c>
      <c r="F425" s="1" t="s">
        <v>1971</v>
      </c>
      <c r="G425" s="1">
        <v>143</v>
      </c>
      <c r="H425" s="1" t="s">
        <v>208</v>
      </c>
      <c r="I425" s="1"/>
      <c r="J425" s="1" t="s">
        <v>654</v>
      </c>
      <c r="K425" s="1" t="s">
        <v>31</v>
      </c>
      <c r="L425" s="1">
        <v>0</v>
      </c>
      <c r="M425" s="1">
        <v>0</v>
      </c>
      <c r="N425" s="1">
        <v>0</v>
      </c>
      <c r="O425" s="1">
        <v>0</v>
      </c>
      <c r="P425" s="1">
        <v>0</v>
      </c>
      <c r="Q425" s="38" t="s">
        <v>2779</v>
      </c>
    </row>
    <row r="426" spans="1:17" ht="102" x14ac:dyDescent="0.2">
      <c r="A426" s="1" t="s">
        <v>1963</v>
      </c>
      <c r="B426" s="1" t="s">
        <v>1964</v>
      </c>
      <c r="C426" s="1" t="s">
        <v>1972</v>
      </c>
      <c r="D426" s="1" t="s">
        <v>1966</v>
      </c>
      <c r="E426" s="1" t="s">
        <v>1973</v>
      </c>
      <c r="F426" s="1" t="s">
        <v>1974</v>
      </c>
      <c r="G426" s="1">
        <v>143</v>
      </c>
      <c r="H426" s="1" t="s">
        <v>208</v>
      </c>
      <c r="I426" s="1"/>
      <c r="J426" s="1" t="s">
        <v>593</v>
      </c>
      <c r="K426" s="1" t="s">
        <v>31</v>
      </c>
      <c r="L426" s="1">
        <v>0</v>
      </c>
      <c r="M426" s="1">
        <v>0</v>
      </c>
      <c r="N426" s="1">
        <v>0</v>
      </c>
      <c r="O426" s="1">
        <v>0</v>
      </c>
      <c r="P426" s="1">
        <v>0</v>
      </c>
      <c r="Q426" s="38" t="s">
        <v>2780</v>
      </c>
    </row>
    <row r="427" spans="1:17" ht="191.25" x14ac:dyDescent="0.2">
      <c r="A427" s="1" t="s">
        <v>1963</v>
      </c>
      <c r="B427" s="1" t="s">
        <v>1975</v>
      </c>
      <c r="C427" s="1" t="s">
        <v>1976</v>
      </c>
      <c r="D427" s="1" t="s">
        <v>1977</v>
      </c>
      <c r="E427" s="1" t="s">
        <v>1978</v>
      </c>
      <c r="F427" s="1" t="s">
        <v>1979</v>
      </c>
      <c r="G427" s="1">
        <v>142</v>
      </c>
      <c r="H427" s="1" t="s">
        <v>208</v>
      </c>
      <c r="I427" s="1"/>
      <c r="J427" s="1" t="s">
        <v>1134</v>
      </c>
      <c r="K427" s="1" t="s">
        <v>20</v>
      </c>
      <c r="L427" s="1">
        <v>0</v>
      </c>
      <c r="M427" s="1">
        <v>0</v>
      </c>
      <c r="N427" s="1">
        <v>0</v>
      </c>
      <c r="O427" s="1">
        <v>0</v>
      </c>
      <c r="P427" s="1">
        <v>0</v>
      </c>
      <c r="Q427" s="38" t="s">
        <v>2781</v>
      </c>
    </row>
    <row r="428" spans="1:17" ht="216.75" x14ac:dyDescent="0.2">
      <c r="A428" s="1" t="s">
        <v>1963</v>
      </c>
      <c r="B428" s="1" t="s">
        <v>1975</v>
      </c>
      <c r="C428" s="1" t="s">
        <v>1980</v>
      </c>
      <c r="D428" s="1" t="s">
        <v>1977</v>
      </c>
      <c r="E428" s="1" t="s">
        <v>1981</v>
      </c>
      <c r="F428" s="1" t="s">
        <v>1982</v>
      </c>
      <c r="G428" s="1" t="s">
        <v>218</v>
      </c>
      <c r="H428" s="1" t="s">
        <v>208</v>
      </c>
      <c r="I428" s="1"/>
      <c r="J428" s="1" t="s">
        <v>1983</v>
      </c>
      <c r="K428" s="1" t="s">
        <v>20</v>
      </c>
      <c r="L428" s="1">
        <v>0</v>
      </c>
      <c r="M428" s="1">
        <v>0</v>
      </c>
      <c r="N428" s="1">
        <v>0</v>
      </c>
      <c r="O428" s="1">
        <v>0</v>
      </c>
      <c r="P428" s="1">
        <v>0</v>
      </c>
      <c r="Q428" s="38" t="s">
        <v>2782</v>
      </c>
    </row>
    <row r="429" spans="1:17" ht="191.25" x14ac:dyDescent="0.2">
      <c r="A429" s="1" t="s">
        <v>1963</v>
      </c>
      <c r="B429" s="1" t="s">
        <v>1975</v>
      </c>
      <c r="C429" s="1" t="s">
        <v>1984</v>
      </c>
      <c r="D429" s="1" t="s">
        <v>1977</v>
      </c>
      <c r="E429" s="1" t="s">
        <v>1985</v>
      </c>
      <c r="F429" s="1" t="s">
        <v>1986</v>
      </c>
      <c r="G429" s="1"/>
      <c r="H429" s="1" t="s">
        <v>208</v>
      </c>
      <c r="I429" s="1"/>
      <c r="J429" s="1" t="s">
        <v>1987</v>
      </c>
      <c r="K429" s="1" t="s">
        <v>20</v>
      </c>
      <c r="L429" s="1">
        <v>0</v>
      </c>
      <c r="M429" s="1">
        <v>0</v>
      </c>
      <c r="N429" s="1">
        <v>0</v>
      </c>
      <c r="O429" s="1">
        <v>0</v>
      </c>
      <c r="P429" s="1">
        <v>0</v>
      </c>
      <c r="Q429" s="38" t="s">
        <v>2781</v>
      </c>
    </row>
    <row r="430" spans="1:17" ht="191.25" x14ac:dyDescent="0.2">
      <c r="A430" s="1" t="s">
        <v>1963</v>
      </c>
      <c r="B430" s="1" t="s">
        <v>1975</v>
      </c>
      <c r="C430" s="1" t="s">
        <v>1988</v>
      </c>
      <c r="D430" s="1" t="s">
        <v>1977</v>
      </c>
      <c r="E430" s="1" t="s">
        <v>216</v>
      </c>
      <c r="F430" s="1" t="s">
        <v>217</v>
      </c>
      <c r="G430" s="1" t="s">
        <v>218</v>
      </c>
      <c r="H430" s="1" t="s">
        <v>208</v>
      </c>
      <c r="I430" s="1"/>
      <c r="J430" s="1" t="s">
        <v>219</v>
      </c>
      <c r="K430" s="1" t="s">
        <v>31</v>
      </c>
      <c r="L430" s="1">
        <v>0</v>
      </c>
      <c r="M430" s="1">
        <v>0</v>
      </c>
      <c r="N430" s="1">
        <v>0</v>
      </c>
      <c r="O430" s="1">
        <v>0</v>
      </c>
      <c r="P430" s="1">
        <v>0</v>
      </c>
      <c r="Q430" s="38" t="s">
        <v>2781</v>
      </c>
    </row>
    <row r="431" spans="1:17" ht="191.25" x14ac:dyDescent="0.2">
      <c r="A431" s="1" t="s">
        <v>1963</v>
      </c>
      <c r="B431" s="1" t="s">
        <v>1975</v>
      </c>
      <c r="C431" s="1" t="s">
        <v>1989</v>
      </c>
      <c r="D431" s="1" t="s">
        <v>1977</v>
      </c>
      <c r="E431" s="1" t="s">
        <v>221</v>
      </c>
      <c r="F431" s="1" t="s">
        <v>222</v>
      </c>
      <c r="G431" s="1" t="s">
        <v>218</v>
      </c>
      <c r="H431" s="1" t="s">
        <v>208</v>
      </c>
      <c r="I431" s="1"/>
      <c r="J431" s="1" t="s">
        <v>47</v>
      </c>
      <c r="K431" s="1" t="s">
        <v>31</v>
      </c>
      <c r="L431" s="1">
        <v>0</v>
      </c>
      <c r="M431" s="1">
        <v>0</v>
      </c>
      <c r="N431" s="1">
        <v>0</v>
      </c>
      <c r="O431" s="1">
        <v>0</v>
      </c>
      <c r="P431" s="1">
        <v>0</v>
      </c>
      <c r="Q431" s="38" t="s">
        <v>2768</v>
      </c>
    </row>
    <row r="432" spans="1:17" ht="229.5" x14ac:dyDescent="0.2">
      <c r="A432" s="1" t="s">
        <v>1963</v>
      </c>
      <c r="B432" s="1" t="s">
        <v>1990</v>
      </c>
      <c r="C432" s="1" t="s">
        <v>1991</v>
      </c>
      <c r="D432" s="1" t="s">
        <v>1992</v>
      </c>
      <c r="E432" s="1" t="s">
        <v>1993</v>
      </c>
      <c r="F432" s="1" t="s">
        <v>1994</v>
      </c>
      <c r="G432" s="1">
        <v>155</v>
      </c>
      <c r="H432" s="1" t="s">
        <v>1995</v>
      </c>
      <c r="I432" s="1"/>
      <c r="J432" s="1" t="s">
        <v>19</v>
      </c>
      <c r="K432" s="1" t="s">
        <v>20</v>
      </c>
      <c r="L432" s="1">
        <v>0</v>
      </c>
      <c r="M432" s="1">
        <v>0</v>
      </c>
      <c r="N432" s="1">
        <v>0</v>
      </c>
      <c r="O432" s="1">
        <v>0</v>
      </c>
      <c r="P432" s="1">
        <v>0</v>
      </c>
      <c r="Q432" s="38" t="s">
        <v>2783</v>
      </c>
    </row>
    <row r="433" spans="1:17" ht="229.5" x14ac:dyDescent="0.2">
      <c r="A433" s="1" t="s">
        <v>1963</v>
      </c>
      <c r="B433" s="1" t="s">
        <v>1990</v>
      </c>
      <c r="C433" s="1" t="s">
        <v>1996</v>
      </c>
      <c r="D433" s="1" t="s">
        <v>1992</v>
      </c>
      <c r="E433" s="1" t="s">
        <v>1997</v>
      </c>
      <c r="F433" s="1" t="s">
        <v>1998</v>
      </c>
      <c r="G433" s="1" t="s">
        <v>218</v>
      </c>
      <c r="H433" s="1" t="s">
        <v>208</v>
      </c>
      <c r="I433" s="1"/>
      <c r="J433" s="1" t="s">
        <v>77</v>
      </c>
      <c r="K433" s="1" t="s">
        <v>20</v>
      </c>
      <c r="L433" s="1">
        <v>0</v>
      </c>
      <c r="M433" s="1">
        <v>0</v>
      </c>
      <c r="N433" s="1">
        <v>0</v>
      </c>
      <c r="O433" s="1">
        <v>0</v>
      </c>
      <c r="P433" s="1">
        <v>0</v>
      </c>
      <c r="Q433" s="38" t="s">
        <v>2784</v>
      </c>
    </row>
    <row r="434" spans="1:17" ht="153" x14ac:dyDescent="0.2">
      <c r="A434" s="1" t="s">
        <v>1963</v>
      </c>
      <c r="B434" s="1" t="s">
        <v>1999</v>
      </c>
      <c r="C434" s="1" t="s">
        <v>2000</v>
      </c>
      <c r="D434" s="1" t="s">
        <v>2001</v>
      </c>
      <c r="E434" s="1" t="s">
        <v>2002</v>
      </c>
      <c r="F434" s="1" t="s">
        <v>2003</v>
      </c>
      <c r="G434" s="1" t="s">
        <v>2004</v>
      </c>
      <c r="H434" s="1" t="s">
        <v>208</v>
      </c>
      <c r="I434" s="1"/>
      <c r="J434" s="1" t="s">
        <v>1134</v>
      </c>
      <c r="K434" s="1" t="s">
        <v>20</v>
      </c>
      <c r="L434" s="1">
        <v>58196</v>
      </c>
      <c r="M434" s="1">
        <v>54786</v>
      </c>
      <c r="N434" s="1">
        <v>0</v>
      </c>
      <c r="O434" s="1">
        <v>0</v>
      </c>
      <c r="P434" s="1">
        <v>0</v>
      </c>
      <c r="Q434" s="38" t="s">
        <v>2785</v>
      </c>
    </row>
    <row r="435" spans="1:17" ht="153" x14ac:dyDescent="0.2">
      <c r="A435" s="1" t="s">
        <v>1963</v>
      </c>
      <c r="B435" s="1" t="s">
        <v>1999</v>
      </c>
      <c r="C435" s="1" t="s">
        <v>2005</v>
      </c>
      <c r="D435" s="1" t="s">
        <v>2006</v>
      </c>
      <c r="E435" s="1" t="s">
        <v>224</v>
      </c>
      <c r="F435" s="1" t="s">
        <v>225</v>
      </c>
      <c r="G435" s="1">
        <v>143</v>
      </c>
      <c r="H435" s="1" t="s">
        <v>208</v>
      </c>
      <c r="I435" s="1"/>
      <c r="J435" s="1" t="s">
        <v>226</v>
      </c>
      <c r="K435" s="1" t="s">
        <v>31</v>
      </c>
      <c r="L435" s="1">
        <v>0</v>
      </c>
      <c r="M435" s="1">
        <v>0</v>
      </c>
      <c r="N435" s="1">
        <v>0</v>
      </c>
      <c r="O435" s="1">
        <v>0</v>
      </c>
      <c r="P435" s="1">
        <v>0</v>
      </c>
      <c r="Q435" s="38" t="s">
        <v>2781</v>
      </c>
    </row>
    <row r="436" spans="1:17" ht="127.5" x14ac:dyDescent="0.2">
      <c r="A436" s="1" t="s">
        <v>1963</v>
      </c>
      <c r="B436" s="1" t="s">
        <v>2007</v>
      </c>
      <c r="C436" s="1" t="s">
        <v>2008</v>
      </c>
      <c r="D436" s="1" t="s">
        <v>2009</v>
      </c>
      <c r="E436" s="1" t="s">
        <v>2010</v>
      </c>
      <c r="F436" s="1" t="s">
        <v>2011</v>
      </c>
      <c r="G436" s="1"/>
      <c r="H436" s="1" t="s">
        <v>208</v>
      </c>
      <c r="I436" s="1"/>
      <c r="J436" s="1" t="s">
        <v>1688</v>
      </c>
      <c r="K436" s="1" t="s">
        <v>20</v>
      </c>
      <c r="L436" s="1">
        <v>0</v>
      </c>
      <c r="M436" s="1">
        <v>0</v>
      </c>
      <c r="N436" s="1">
        <v>0</v>
      </c>
      <c r="O436" s="1">
        <v>0</v>
      </c>
      <c r="P436" s="1">
        <v>0</v>
      </c>
      <c r="Q436" s="38" t="s">
        <v>2786</v>
      </c>
    </row>
    <row r="437" spans="1:17" ht="140.25" x14ac:dyDescent="0.2">
      <c r="A437" s="1" t="s">
        <v>1963</v>
      </c>
      <c r="B437" s="1" t="s">
        <v>2012</v>
      </c>
      <c r="C437" s="1" t="s">
        <v>2013</v>
      </c>
      <c r="D437" s="1" t="s">
        <v>2014</v>
      </c>
      <c r="E437" s="1" t="s">
        <v>2015</v>
      </c>
      <c r="F437" s="1" t="s">
        <v>2016</v>
      </c>
      <c r="G437" s="1"/>
      <c r="H437" s="1" t="s">
        <v>2788</v>
      </c>
      <c r="I437" s="1"/>
      <c r="J437" s="1" t="s">
        <v>2017</v>
      </c>
      <c r="K437" s="1" t="s">
        <v>20</v>
      </c>
      <c r="L437" s="1">
        <v>0</v>
      </c>
      <c r="M437" s="1">
        <v>270209</v>
      </c>
      <c r="N437" s="1">
        <v>540824</v>
      </c>
      <c r="O437" s="1">
        <v>1017674</v>
      </c>
      <c r="P437" s="1">
        <v>274542</v>
      </c>
      <c r="Q437" s="38" t="s">
        <v>2787</v>
      </c>
    </row>
    <row r="438" spans="1:17" ht="409.5" x14ac:dyDescent="0.2">
      <c r="A438" s="1" t="s">
        <v>1963</v>
      </c>
      <c r="B438" s="19" t="s">
        <v>2018</v>
      </c>
      <c r="C438" s="19" t="s">
        <v>2019</v>
      </c>
      <c r="D438" s="1" t="s">
        <v>2020</v>
      </c>
      <c r="E438" s="1" t="s">
        <v>2021</v>
      </c>
      <c r="F438" s="1" t="s">
        <v>2022</v>
      </c>
      <c r="G438" s="1"/>
      <c r="H438" s="1" t="s">
        <v>208</v>
      </c>
      <c r="I438" s="1" t="s">
        <v>124</v>
      </c>
      <c r="J438" s="1" t="s">
        <v>2023</v>
      </c>
      <c r="K438" s="1" t="s">
        <v>31</v>
      </c>
      <c r="L438" s="1">
        <v>0</v>
      </c>
      <c r="M438" s="1">
        <v>0</v>
      </c>
      <c r="N438" s="1">
        <v>0</v>
      </c>
      <c r="O438" s="1">
        <f>16745+489784+45959+1514501+3229927+40438</f>
        <v>5337354</v>
      </c>
      <c r="P438" s="1">
        <f>15322+360030+2562+164196+2873184+40438</f>
        <v>3455732</v>
      </c>
      <c r="Q438" s="38" t="s">
        <v>2789</v>
      </c>
    </row>
    <row r="439" spans="1:17" ht="191.25" x14ac:dyDescent="0.2">
      <c r="A439" s="1" t="s">
        <v>1963</v>
      </c>
      <c r="B439" s="19" t="s">
        <v>2018</v>
      </c>
      <c r="C439" s="19" t="s">
        <v>2024</v>
      </c>
      <c r="D439" s="1" t="s">
        <v>2020</v>
      </c>
      <c r="E439" s="1" t="s">
        <v>2025</v>
      </c>
      <c r="F439" s="1" t="s">
        <v>2026</v>
      </c>
      <c r="G439" s="1"/>
      <c r="H439" s="1" t="s">
        <v>208</v>
      </c>
      <c r="I439" s="1"/>
      <c r="J439" s="1" t="s">
        <v>2027</v>
      </c>
      <c r="K439" s="1" t="s">
        <v>31</v>
      </c>
      <c r="L439" s="1">
        <v>0</v>
      </c>
      <c r="M439" s="1">
        <v>0</v>
      </c>
      <c r="N439" s="1">
        <f>437835+425136+366333</f>
        <v>1229304</v>
      </c>
      <c r="O439" s="1">
        <v>16375</v>
      </c>
      <c r="P439" s="1">
        <v>16375</v>
      </c>
      <c r="Q439" s="38" t="s">
        <v>2790</v>
      </c>
    </row>
    <row r="440" spans="1:17" ht="409.5" x14ac:dyDescent="0.2">
      <c r="A440" s="1" t="s">
        <v>1963</v>
      </c>
      <c r="B440" s="19" t="s">
        <v>2028</v>
      </c>
      <c r="C440" s="19" t="s">
        <v>2029</v>
      </c>
      <c r="D440" s="1" t="s">
        <v>2030</v>
      </c>
      <c r="E440" s="1" t="s">
        <v>2031</v>
      </c>
      <c r="F440" s="1" t="s">
        <v>2032</v>
      </c>
      <c r="G440" s="1">
        <v>251</v>
      </c>
      <c r="H440" s="1" t="s">
        <v>208</v>
      </c>
      <c r="I440" s="1"/>
      <c r="J440" s="1" t="s">
        <v>2033</v>
      </c>
      <c r="K440" s="1" t="s">
        <v>20</v>
      </c>
      <c r="L440" s="1">
        <v>0</v>
      </c>
      <c r="M440" s="1">
        <v>0</v>
      </c>
      <c r="N440" s="1">
        <v>0</v>
      </c>
      <c r="O440" s="1">
        <v>0</v>
      </c>
      <c r="P440" s="1">
        <v>0</v>
      </c>
      <c r="Q440" s="38" t="s">
        <v>2791</v>
      </c>
    </row>
    <row r="441" spans="1:17" ht="191.25" x14ac:dyDescent="0.2">
      <c r="A441" s="1" t="s">
        <v>1963</v>
      </c>
      <c r="B441" s="19" t="s">
        <v>2028</v>
      </c>
      <c r="C441" s="19" t="s">
        <v>2034</v>
      </c>
      <c r="D441" s="1" t="s">
        <v>2030</v>
      </c>
      <c r="E441" s="1" t="s">
        <v>2035</v>
      </c>
      <c r="F441" s="1" t="s">
        <v>2036</v>
      </c>
      <c r="G441" s="1">
        <v>251</v>
      </c>
      <c r="H441" s="1" t="s">
        <v>208</v>
      </c>
      <c r="I441" s="1"/>
      <c r="J441" s="1" t="s">
        <v>172</v>
      </c>
      <c r="K441" s="1" t="s">
        <v>31</v>
      </c>
      <c r="L441" s="1">
        <v>0</v>
      </c>
      <c r="M441" s="1">
        <v>0</v>
      </c>
      <c r="N441" s="1">
        <v>722835</v>
      </c>
      <c r="O441" s="1">
        <v>1148310</v>
      </c>
      <c r="P441" s="1">
        <v>1103310</v>
      </c>
      <c r="Q441" s="38" t="s">
        <v>2792</v>
      </c>
    </row>
    <row r="442" spans="1:17" ht="165.75" x14ac:dyDescent="0.2">
      <c r="A442" s="1" t="s">
        <v>1963</v>
      </c>
      <c r="B442" s="19" t="s">
        <v>2028</v>
      </c>
      <c r="C442" s="19" t="s">
        <v>2037</v>
      </c>
      <c r="D442" s="1" t="s">
        <v>2030</v>
      </c>
      <c r="E442" s="1" t="s">
        <v>2038</v>
      </c>
      <c r="F442" s="1" t="s">
        <v>2039</v>
      </c>
      <c r="G442" s="1">
        <v>251</v>
      </c>
      <c r="H442" s="1" t="s">
        <v>208</v>
      </c>
      <c r="I442" s="1"/>
      <c r="J442" s="1" t="s">
        <v>2040</v>
      </c>
      <c r="K442" s="1" t="s">
        <v>31</v>
      </c>
      <c r="L442" s="1">
        <v>0</v>
      </c>
      <c r="M442" s="1">
        <v>0</v>
      </c>
      <c r="N442" s="1">
        <v>0</v>
      </c>
      <c r="O442" s="1">
        <v>0</v>
      </c>
      <c r="P442" s="1">
        <v>0</v>
      </c>
      <c r="Q442" s="38" t="s">
        <v>2793</v>
      </c>
    </row>
    <row r="443" spans="1:17" ht="178.5" x14ac:dyDescent="0.2">
      <c r="A443" s="4" t="s">
        <v>1963</v>
      </c>
      <c r="B443" s="4" t="s">
        <v>2041</v>
      </c>
      <c r="C443" s="4" t="s">
        <v>2042</v>
      </c>
      <c r="D443" s="4" t="s">
        <v>2043</v>
      </c>
      <c r="E443" s="20" t="s">
        <v>2044</v>
      </c>
      <c r="F443" s="20" t="s">
        <v>2045</v>
      </c>
      <c r="G443" s="20"/>
      <c r="H443" s="20" t="s">
        <v>208</v>
      </c>
      <c r="I443" s="20"/>
      <c r="J443" s="20" t="s">
        <v>2046</v>
      </c>
      <c r="K443" s="1" t="s">
        <v>31</v>
      </c>
      <c r="L443" s="1">
        <v>0</v>
      </c>
      <c r="M443" s="1">
        <v>0</v>
      </c>
      <c r="N443" s="1">
        <v>0</v>
      </c>
      <c r="O443" s="1">
        <v>0</v>
      </c>
      <c r="P443" s="1">
        <v>0</v>
      </c>
      <c r="Q443" s="37" t="s">
        <v>2794</v>
      </c>
    </row>
    <row r="444" spans="1:17" ht="178.5" x14ac:dyDescent="0.2">
      <c r="A444" s="4" t="s">
        <v>1963</v>
      </c>
      <c r="B444" s="4" t="s">
        <v>2041</v>
      </c>
      <c r="C444" s="4" t="s">
        <v>2047</v>
      </c>
      <c r="D444" s="4" t="s">
        <v>2043</v>
      </c>
      <c r="E444" s="1" t="s">
        <v>2048</v>
      </c>
      <c r="F444" s="1" t="s">
        <v>2049</v>
      </c>
      <c r="G444" s="1"/>
      <c r="H444" s="1" t="s">
        <v>208</v>
      </c>
      <c r="I444" s="1"/>
      <c r="J444" s="1" t="s">
        <v>126</v>
      </c>
      <c r="K444" s="8" t="s">
        <v>31</v>
      </c>
      <c r="L444" s="1">
        <v>0</v>
      </c>
      <c r="M444" s="1">
        <v>0</v>
      </c>
      <c r="N444" s="1">
        <v>0</v>
      </c>
      <c r="O444" s="1">
        <v>0</v>
      </c>
      <c r="P444" s="1">
        <v>0</v>
      </c>
      <c r="Q444" s="38" t="s">
        <v>2795</v>
      </c>
    </row>
    <row r="445" spans="1:17" ht="178.5" x14ac:dyDescent="0.2">
      <c r="A445" s="4" t="s">
        <v>1963</v>
      </c>
      <c r="B445" s="4" t="s">
        <v>2041</v>
      </c>
      <c r="C445" s="4" t="s">
        <v>2050</v>
      </c>
      <c r="D445" s="4" t="s">
        <v>2043</v>
      </c>
      <c r="E445" s="1" t="s">
        <v>2051</v>
      </c>
      <c r="F445" s="1" t="s">
        <v>2052</v>
      </c>
      <c r="G445" s="1"/>
      <c r="H445" s="1" t="s">
        <v>208</v>
      </c>
      <c r="I445" s="1"/>
      <c r="J445" s="1" t="s">
        <v>2053</v>
      </c>
      <c r="K445" s="8" t="s">
        <v>31</v>
      </c>
      <c r="L445" s="1">
        <v>0</v>
      </c>
      <c r="M445" s="1">
        <v>0</v>
      </c>
      <c r="N445" s="1">
        <v>0</v>
      </c>
      <c r="O445" s="1">
        <v>0</v>
      </c>
      <c r="P445" s="1">
        <v>0</v>
      </c>
      <c r="Q445" s="38" t="s">
        <v>2796</v>
      </c>
    </row>
    <row r="446" spans="1:17" ht="216.75" x14ac:dyDescent="0.2">
      <c r="A446" s="1" t="s">
        <v>1963</v>
      </c>
      <c r="B446" s="1" t="s">
        <v>2054</v>
      </c>
      <c r="C446" s="1" t="s">
        <v>2055</v>
      </c>
      <c r="D446" s="1" t="s">
        <v>2056</v>
      </c>
      <c r="E446" s="27" t="s">
        <v>2057</v>
      </c>
      <c r="F446" s="27" t="s">
        <v>2058</v>
      </c>
      <c r="G446" s="27" t="s">
        <v>2059</v>
      </c>
      <c r="H446" s="27" t="s">
        <v>208</v>
      </c>
      <c r="I446" s="27"/>
      <c r="J446" s="23" t="s">
        <v>2060</v>
      </c>
      <c r="K446" s="1" t="s">
        <v>20</v>
      </c>
      <c r="L446" s="1">
        <v>0</v>
      </c>
      <c r="M446" s="1">
        <v>0</v>
      </c>
      <c r="N446" s="1">
        <v>557000</v>
      </c>
      <c r="O446" s="1">
        <v>557000</v>
      </c>
      <c r="P446" s="1">
        <v>557000</v>
      </c>
      <c r="Q446" s="38" t="s">
        <v>2797</v>
      </c>
    </row>
    <row r="447" spans="1:17" ht="89.25" x14ac:dyDescent="0.2">
      <c r="A447" s="1" t="s">
        <v>1963</v>
      </c>
      <c r="B447" s="1" t="s">
        <v>2061</v>
      </c>
      <c r="C447" s="1" t="s">
        <v>2062</v>
      </c>
      <c r="D447" s="1" t="s">
        <v>2063</v>
      </c>
      <c r="E447" s="1" t="s">
        <v>2064</v>
      </c>
      <c r="F447" s="1" t="s">
        <v>2065</v>
      </c>
      <c r="G447" s="1"/>
      <c r="H447" s="1" t="s">
        <v>208</v>
      </c>
      <c r="I447" s="1"/>
      <c r="J447" s="23" t="s">
        <v>226</v>
      </c>
      <c r="K447" s="1" t="s">
        <v>20</v>
      </c>
      <c r="L447" s="1">
        <v>0</v>
      </c>
      <c r="M447" s="1">
        <v>0</v>
      </c>
      <c r="N447" s="1">
        <v>0</v>
      </c>
      <c r="O447" s="1">
        <v>0</v>
      </c>
      <c r="P447" s="1">
        <v>0</v>
      </c>
      <c r="Q447" s="38" t="s">
        <v>2798</v>
      </c>
    </row>
    <row r="448" spans="1:17" ht="204" x14ac:dyDescent="0.2">
      <c r="A448" s="1" t="s">
        <v>1963</v>
      </c>
      <c r="B448" s="1" t="s">
        <v>2066</v>
      </c>
      <c r="C448" s="1" t="s">
        <v>2067</v>
      </c>
      <c r="D448" s="1" t="s">
        <v>2068</v>
      </c>
      <c r="E448" s="1" t="s">
        <v>2069</v>
      </c>
      <c r="F448" s="1" t="s">
        <v>2070</v>
      </c>
      <c r="G448" s="1" t="s">
        <v>2071</v>
      </c>
      <c r="H448" s="1" t="s">
        <v>497</v>
      </c>
      <c r="I448" s="1"/>
      <c r="J448" s="1" t="s">
        <v>19</v>
      </c>
      <c r="K448" s="1" t="s">
        <v>31</v>
      </c>
      <c r="L448" s="1">
        <f>206601+26575</f>
        <v>233176</v>
      </c>
      <c r="M448" s="1">
        <f>206601+25149</f>
        <v>231750</v>
      </c>
      <c r="N448" s="1">
        <f>34433+25149</f>
        <v>59582</v>
      </c>
      <c r="O448" s="1">
        <v>25149</v>
      </c>
      <c r="P448" s="1">
        <v>0</v>
      </c>
      <c r="Q448" s="38" t="s">
        <v>2709</v>
      </c>
    </row>
    <row r="449" spans="1:17" ht="395.25" x14ac:dyDescent="0.2">
      <c r="A449" s="1" t="s">
        <v>1963</v>
      </c>
      <c r="B449" s="1" t="s">
        <v>2066</v>
      </c>
      <c r="C449" s="1" t="s">
        <v>2072</v>
      </c>
      <c r="D449" s="1" t="s">
        <v>2068</v>
      </c>
      <c r="E449" s="1" t="s">
        <v>2073</v>
      </c>
      <c r="F449" s="1" t="s">
        <v>2074</v>
      </c>
      <c r="G449" s="1" t="s">
        <v>2071</v>
      </c>
      <c r="H449" s="1" t="s">
        <v>497</v>
      </c>
      <c r="I449" s="1"/>
      <c r="J449" s="1" t="s">
        <v>2075</v>
      </c>
      <c r="K449" s="1" t="s">
        <v>31</v>
      </c>
      <c r="L449" s="1">
        <v>0</v>
      </c>
      <c r="M449" s="1">
        <v>0</v>
      </c>
      <c r="N449" s="1">
        <v>0</v>
      </c>
      <c r="O449" s="1">
        <v>0</v>
      </c>
      <c r="P449" s="1">
        <v>0</v>
      </c>
      <c r="Q449" s="37" t="s">
        <v>2595</v>
      </c>
    </row>
    <row r="450" spans="1:17" ht="140.25" x14ac:dyDescent="0.2">
      <c r="A450" s="1" t="s">
        <v>1963</v>
      </c>
      <c r="B450" s="1" t="s">
        <v>2066</v>
      </c>
      <c r="C450" s="1" t="s">
        <v>2076</v>
      </c>
      <c r="D450" s="1" t="s">
        <v>2068</v>
      </c>
      <c r="E450" s="1" t="s">
        <v>2077</v>
      </c>
      <c r="F450" s="21" t="s">
        <v>2078</v>
      </c>
      <c r="G450" s="1" t="s">
        <v>2071</v>
      </c>
      <c r="H450" s="1" t="s">
        <v>497</v>
      </c>
      <c r="I450" s="1"/>
      <c r="J450" s="1" t="s">
        <v>19</v>
      </c>
      <c r="K450" s="1" t="s">
        <v>31</v>
      </c>
      <c r="L450" s="1">
        <v>0</v>
      </c>
      <c r="M450" s="1">
        <v>0</v>
      </c>
      <c r="N450" s="1">
        <v>0</v>
      </c>
      <c r="O450" s="1">
        <v>0</v>
      </c>
      <c r="P450" s="1">
        <v>0</v>
      </c>
      <c r="Q450" s="37" t="s">
        <v>2595</v>
      </c>
    </row>
    <row r="451" spans="1:17" ht="140.25" x14ac:dyDescent="0.2">
      <c r="A451" s="1" t="s">
        <v>1963</v>
      </c>
      <c r="B451" s="1" t="s">
        <v>2066</v>
      </c>
      <c r="C451" s="1" t="s">
        <v>2079</v>
      </c>
      <c r="D451" s="1" t="s">
        <v>2068</v>
      </c>
      <c r="E451" s="1" t="s">
        <v>2080</v>
      </c>
      <c r="F451" s="1" t="s">
        <v>2081</v>
      </c>
      <c r="G451" s="1" t="s">
        <v>2071</v>
      </c>
      <c r="H451" s="1" t="s">
        <v>497</v>
      </c>
      <c r="I451" s="1"/>
      <c r="J451" s="1" t="s">
        <v>19</v>
      </c>
      <c r="K451" s="1" t="s">
        <v>31</v>
      </c>
      <c r="L451" s="1">
        <v>0</v>
      </c>
      <c r="M451" s="1">
        <v>65000</v>
      </c>
      <c r="N451" s="1">
        <v>65000</v>
      </c>
      <c r="O451" s="1">
        <v>65000</v>
      </c>
      <c r="P451" s="1">
        <v>0</v>
      </c>
      <c r="Q451" s="38" t="s">
        <v>2710</v>
      </c>
    </row>
    <row r="452" spans="1:17" ht="140.25" x14ac:dyDescent="0.2">
      <c r="A452" s="1" t="s">
        <v>1963</v>
      </c>
      <c r="B452" s="1" t="s">
        <v>2066</v>
      </c>
      <c r="C452" s="1" t="s">
        <v>2082</v>
      </c>
      <c r="D452" s="1" t="s">
        <v>2068</v>
      </c>
      <c r="E452" s="1" t="s">
        <v>2083</v>
      </c>
      <c r="F452" s="1" t="s">
        <v>2084</v>
      </c>
      <c r="G452" s="1" t="s">
        <v>2071</v>
      </c>
      <c r="H452" s="1" t="s">
        <v>196</v>
      </c>
      <c r="I452" s="1" t="s">
        <v>2085</v>
      </c>
      <c r="J452" s="1" t="s">
        <v>2086</v>
      </c>
      <c r="K452" s="1" t="s">
        <v>20</v>
      </c>
      <c r="L452" s="30">
        <v>0</v>
      </c>
      <c r="M452" s="30">
        <v>0</v>
      </c>
      <c r="N452" s="30">
        <v>0</v>
      </c>
      <c r="O452" s="30">
        <v>0</v>
      </c>
      <c r="P452" s="30">
        <v>0</v>
      </c>
      <c r="Q452" s="38" t="s">
        <v>2595</v>
      </c>
    </row>
    <row r="453" spans="1:17" ht="140.25" x14ac:dyDescent="0.2">
      <c r="A453" s="1" t="s">
        <v>1963</v>
      </c>
      <c r="B453" s="1" t="s">
        <v>2066</v>
      </c>
      <c r="C453" s="1" t="s">
        <v>2087</v>
      </c>
      <c r="D453" s="1" t="s">
        <v>2068</v>
      </c>
      <c r="E453" s="1" t="s">
        <v>2088</v>
      </c>
      <c r="F453" s="1" t="s">
        <v>2089</v>
      </c>
      <c r="G453" s="1" t="s">
        <v>2090</v>
      </c>
      <c r="H453" s="1" t="s">
        <v>196</v>
      </c>
      <c r="I453" s="1"/>
      <c r="J453" s="1" t="s">
        <v>77</v>
      </c>
      <c r="K453" s="1" t="s">
        <v>31</v>
      </c>
      <c r="L453" s="30">
        <v>0</v>
      </c>
      <c r="M453" s="30">
        <v>0</v>
      </c>
      <c r="N453" s="30">
        <v>0</v>
      </c>
      <c r="O453" s="30">
        <v>0</v>
      </c>
      <c r="P453" s="30">
        <v>0</v>
      </c>
      <c r="Q453" s="38" t="s">
        <v>2595</v>
      </c>
    </row>
    <row r="454" spans="1:17" ht="178.5" x14ac:dyDescent="0.2">
      <c r="A454" s="1" t="s">
        <v>1963</v>
      </c>
      <c r="B454" s="1" t="s">
        <v>2091</v>
      </c>
      <c r="C454" s="1" t="s">
        <v>2092</v>
      </c>
      <c r="D454" s="1" t="s">
        <v>2093</v>
      </c>
      <c r="E454" s="1" t="s">
        <v>2094</v>
      </c>
      <c r="F454" s="1" t="s">
        <v>2095</v>
      </c>
      <c r="G454" s="1"/>
      <c r="H454" s="1" t="s">
        <v>208</v>
      </c>
      <c r="I454" s="1"/>
      <c r="J454" s="1" t="s">
        <v>2096</v>
      </c>
      <c r="K454" s="1" t="s">
        <v>31</v>
      </c>
      <c r="L454" s="1">
        <v>0</v>
      </c>
      <c r="M454" s="1">
        <v>0</v>
      </c>
      <c r="N454" s="1">
        <v>0</v>
      </c>
      <c r="O454" s="1">
        <v>0</v>
      </c>
      <c r="P454" s="1">
        <v>0</v>
      </c>
      <c r="Q454" s="38" t="s">
        <v>2799</v>
      </c>
    </row>
    <row r="455" spans="1:17" ht="140.25" x14ac:dyDescent="0.2">
      <c r="A455" s="1" t="s">
        <v>2097</v>
      </c>
      <c r="B455" s="1" t="s">
        <v>2098</v>
      </c>
      <c r="C455" s="1" t="s">
        <v>2099</v>
      </c>
      <c r="D455" s="1" t="s">
        <v>2100</v>
      </c>
      <c r="E455" s="1" t="s">
        <v>2101</v>
      </c>
      <c r="F455" s="1" t="s">
        <v>2102</v>
      </c>
      <c r="G455" s="1"/>
      <c r="H455" s="1" t="s">
        <v>2103</v>
      </c>
      <c r="I455" s="1" t="s">
        <v>208</v>
      </c>
      <c r="J455" s="1" t="s">
        <v>451</v>
      </c>
      <c r="K455" s="1" t="s">
        <v>20</v>
      </c>
      <c r="L455" s="1">
        <v>0</v>
      </c>
      <c r="M455" s="37">
        <v>0</v>
      </c>
      <c r="N455" s="35">
        <v>52356560</v>
      </c>
      <c r="O455" s="35">
        <v>52356560</v>
      </c>
      <c r="P455" s="35">
        <v>52356560</v>
      </c>
      <c r="Q455" s="38" t="s">
        <v>2599</v>
      </c>
    </row>
    <row r="456" spans="1:17" ht="127.5" x14ac:dyDescent="0.2">
      <c r="A456" s="1" t="s">
        <v>2097</v>
      </c>
      <c r="B456" s="1" t="s">
        <v>2098</v>
      </c>
      <c r="C456" s="1" t="s">
        <v>2104</v>
      </c>
      <c r="D456" s="1" t="s">
        <v>2100</v>
      </c>
      <c r="E456" s="1" t="s">
        <v>2105</v>
      </c>
      <c r="F456" s="1" t="s">
        <v>2106</v>
      </c>
      <c r="G456" s="1"/>
      <c r="H456" s="1" t="s">
        <v>2103</v>
      </c>
      <c r="I456" s="1" t="s">
        <v>208</v>
      </c>
      <c r="J456" s="1" t="s">
        <v>67</v>
      </c>
      <c r="K456" s="1" t="s">
        <v>31</v>
      </c>
      <c r="L456" s="1">
        <v>0</v>
      </c>
      <c r="M456" s="1">
        <v>0</v>
      </c>
      <c r="N456" s="1">
        <v>0</v>
      </c>
      <c r="O456" s="1">
        <v>0</v>
      </c>
      <c r="P456" s="1">
        <v>0</v>
      </c>
      <c r="Q456" s="37" t="s">
        <v>2580</v>
      </c>
    </row>
    <row r="457" spans="1:17" ht="114.75" x14ac:dyDescent="0.2">
      <c r="A457" s="1" t="s">
        <v>2097</v>
      </c>
      <c r="B457" s="1" t="s">
        <v>2107</v>
      </c>
      <c r="C457" s="1" t="s">
        <v>2108</v>
      </c>
      <c r="D457" s="1" t="s">
        <v>2109</v>
      </c>
      <c r="E457" s="1" t="s">
        <v>2110</v>
      </c>
      <c r="F457" s="1" t="s">
        <v>2111</v>
      </c>
      <c r="G457" s="1"/>
      <c r="H457" s="1" t="s">
        <v>2103</v>
      </c>
      <c r="I457" s="1" t="s">
        <v>2112</v>
      </c>
      <c r="J457" s="1" t="s">
        <v>379</v>
      </c>
      <c r="K457" s="1" t="s">
        <v>20</v>
      </c>
      <c r="L457" s="1">
        <v>0</v>
      </c>
      <c r="M457" s="1">
        <v>0</v>
      </c>
      <c r="N457" s="1">
        <v>0</v>
      </c>
      <c r="O457" s="1">
        <v>0</v>
      </c>
      <c r="P457" s="1">
        <v>0</v>
      </c>
      <c r="Q457" s="38" t="s">
        <v>2600</v>
      </c>
    </row>
    <row r="458" spans="1:17" ht="114.75" x14ac:dyDescent="0.2">
      <c r="A458" s="1" t="s">
        <v>2097</v>
      </c>
      <c r="B458" s="1" t="s">
        <v>2107</v>
      </c>
      <c r="C458" s="1" t="s">
        <v>2113</v>
      </c>
      <c r="D458" s="1" t="s">
        <v>2109</v>
      </c>
      <c r="E458" s="1" t="s">
        <v>2114</v>
      </c>
      <c r="F458" s="1" t="s">
        <v>2115</v>
      </c>
      <c r="G458" s="1"/>
      <c r="H458" s="1" t="s">
        <v>2103</v>
      </c>
      <c r="I458" s="1" t="s">
        <v>2112</v>
      </c>
      <c r="J458" s="1" t="s">
        <v>202</v>
      </c>
      <c r="K458" s="1" t="s">
        <v>31</v>
      </c>
      <c r="L458" s="1">
        <v>0</v>
      </c>
      <c r="M458" s="1">
        <v>0</v>
      </c>
      <c r="N458" s="1">
        <v>0</v>
      </c>
      <c r="O458" s="1">
        <v>0</v>
      </c>
      <c r="P458" s="1">
        <v>0</v>
      </c>
      <c r="Q458" s="38" t="s">
        <v>2601</v>
      </c>
    </row>
    <row r="459" spans="1:17" ht="114.75" x14ac:dyDescent="0.2">
      <c r="A459" s="1" t="s">
        <v>2097</v>
      </c>
      <c r="B459" s="1" t="s">
        <v>2116</v>
      </c>
      <c r="C459" s="1" t="s">
        <v>2117</v>
      </c>
      <c r="D459" s="1" t="s">
        <v>2118</v>
      </c>
      <c r="E459" s="1" t="s">
        <v>2119</v>
      </c>
      <c r="F459" s="1" t="s">
        <v>2120</v>
      </c>
      <c r="G459" s="1"/>
      <c r="H459" s="1" t="s">
        <v>2121</v>
      </c>
      <c r="I459" s="1"/>
      <c r="J459" s="1" t="s">
        <v>2122</v>
      </c>
      <c r="K459" s="1" t="s">
        <v>20</v>
      </c>
      <c r="L459" s="1">
        <v>0</v>
      </c>
      <c r="M459" s="1">
        <v>0</v>
      </c>
      <c r="N459" s="1">
        <v>0</v>
      </c>
      <c r="O459" s="1">
        <v>0</v>
      </c>
      <c r="P459" s="1">
        <v>0</v>
      </c>
      <c r="Q459" s="37" t="s">
        <v>2580</v>
      </c>
    </row>
    <row r="460" spans="1:17" ht="114.75" x14ac:dyDescent="0.2">
      <c r="A460" s="1" t="s">
        <v>2097</v>
      </c>
      <c r="B460" s="1" t="s">
        <v>2116</v>
      </c>
      <c r="C460" s="1" t="s">
        <v>2123</v>
      </c>
      <c r="D460" s="1" t="s">
        <v>2118</v>
      </c>
      <c r="E460" s="1" t="s">
        <v>2124</v>
      </c>
      <c r="F460" s="1" t="s">
        <v>2125</v>
      </c>
      <c r="G460" s="1"/>
      <c r="H460" s="1" t="s">
        <v>2103</v>
      </c>
      <c r="I460" s="1"/>
      <c r="J460" s="1" t="s">
        <v>379</v>
      </c>
      <c r="K460" s="1" t="s">
        <v>20</v>
      </c>
      <c r="L460" s="1">
        <v>0</v>
      </c>
      <c r="M460" s="1">
        <v>0</v>
      </c>
      <c r="N460" s="1">
        <v>116140</v>
      </c>
      <c r="O460" s="1">
        <v>0</v>
      </c>
      <c r="P460" s="1">
        <v>0</v>
      </c>
      <c r="Q460" s="38" t="s">
        <v>2602</v>
      </c>
    </row>
    <row r="461" spans="1:17" ht="165.75" x14ac:dyDescent="0.2">
      <c r="A461" s="1" t="s">
        <v>2097</v>
      </c>
      <c r="B461" s="1" t="s">
        <v>2126</v>
      </c>
      <c r="C461" s="1" t="s">
        <v>2127</v>
      </c>
      <c r="D461" s="1" t="s">
        <v>2128</v>
      </c>
      <c r="E461" s="1" t="s">
        <v>2129</v>
      </c>
      <c r="F461" s="1" t="s">
        <v>2130</v>
      </c>
      <c r="G461" s="1">
        <v>315</v>
      </c>
      <c r="H461" s="1" t="s">
        <v>2103</v>
      </c>
      <c r="I461" s="1"/>
      <c r="J461" s="1" t="s">
        <v>2131</v>
      </c>
      <c r="K461" s="1" t="s">
        <v>20</v>
      </c>
      <c r="L461" s="1">
        <v>0</v>
      </c>
      <c r="M461" s="37">
        <v>0</v>
      </c>
      <c r="N461" s="1">
        <v>5325230</v>
      </c>
      <c r="O461" s="1">
        <v>1294041</v>
      </c>
      <c r="P461" s="1">
        <v>1426780</v>
      </c>
      <c r="Q461" s="38" t="s">
        <v>2603</v>
      </c>
    </row>
    <row r="462" spans="1:17" ht="255" x14ac:dyDescent="0.2">
      <c r="A462" s="1" t="s">
        <v>2097</v>
      </c>
      <c r="B462" s="1" t="s">
        <v>2126</v>
      </c>
      <c r="C462" s="1" t="s">
        <v>2132</v>
      </c>
      <c r="D462" s="1" t="s">
        <v>2128</v>
      </c>
      <c r="E462" s="1" t="s">
        <v>2133</v>
      </c>
      <c r="F462" s="1" t="s">
        <v>2134</v>
      </c>
      <c r="G462" s="1"/>
      <c r="H462" s="1" t="s">
        <v>2103</v>
      </c>
      <c r="I462" s="1" t="s">
        <v>2135</v>
      </c>
      <c r="J462" s="1" t="s">
        <v>1227</v>
      </c>
      <c r="K462" s="1" t="s">
        <v>31</v>
      </c>
      <c r="L462" s="1">
        <v>0</v>
      </c>
      <c r="M462" s="1">
        <v>57201</v>
      </c>
      <c r="N462" s="1">
        <v>48833</v>
      </c>
      <c r="O462" s="1">
        <v>43833</v>
      </c>
      <c r="P462" s="1">
        <v>43833</v>
      </c>
      <c r="Q462" s="38" t="s">
        <v>2734</v>
      </c>
    </row>
    <row r="463" spans="1:17" ht="89.25" x14ac:dyDescent="0.2">
      <c r="A463" s="1" t="s">
        <v>2097</v>
      </c>
      <c r="B463" s="1" t="s">
        <v>2126</v>
      </c>
      <c r="C463" s="1" t="s">
        <v>2136</v>
      </c>
      <c r="D463" s="1" t="s">
        <v>2128</v>
      </c>
      <c r="E463" s="1" t="s">
        <v>2137</v>
      </c>
      <c r="F463" s="1" t="s">
        <v>2138</v>
      </c>
      <c r="G463" s="1">
        <v>315</v>
      </c>
      <c r="H463" s="1" t="s">
        <v>2103</v>
      </c>
      <c r="I463" s="1"/>
      <c r="J463" s="1" t="s">
        <v>2139</v>
      </c>
      <c r="K463" s="1" t="s">
        <v>31</v>
      </c>
      <c r="L463" s="1">
        <v>0</v>
      </c>
      <c r="M463" s="1">
        <v>0</v>
      </c>
      <c r="N463" s="1">
        <v>0</v>
      </c>
      <c r="O463" s="1">
        <v>0</v>
      </c>
      <c r="P463" s="1">
        <v>0</v>
      </c>
      <c r="Q463" s="38" t="s">
        <v>2604</v>
      </c>
    </row>
    <row r="464" spans="1:17" ht="102" x14ac:dyDescent="0.2">
      <c r="A464" s="1" t="s">
        <v>2097</v>
      </c>
      <c r="B464" s="1" t="s">
        <v>2126</v>
      </c>
      <c r="C464" s="1" t="s">
        <v>2140</v>
      </c>
      <c r="D464" s="1" t="s">
        <v>2128</v>
      </c>
      <c r="E464" s="1" t="s">
        <v>2141</v>
      </c>
      <c r="F464" s="1" t="s">
        <v>2142</v>
      </c>
      <c r="G464" s="1"/>
      <c r="H464" s="1" t="s">
        <v>2121</v>
      </c>
      <c r="I464" s="1"/>
      <c r="J464" s="1" t="s">
        <v>544</v>
      </c>
      <c r="K464" s="1" t="s">
        <v>31</v>
      </c>
      <c r="L464" s="1">
        <v>0</v>
      </c>
      <c r="M464" s="1">
        <v>1160991</v>
      </c>
      <c r="N464" s="1">
        <v>1590498</v>
      </c>
      <c r="O464" s="1">
        <v>1358149</v>
      </c>
      <c r="P464" s="1">
        <v>1358149</v>
      </c>
      <c r="Q464" s="38" t="s">
        <v>2605</v>
      </c>
    </row>
    <row r="465" spans="1:17" ht="178.5" x14ac:dyDescent="0.2">
      <c r="A465" s="1" t="s">
        <v>2097</v>
      </c>
      <c r="B465" s="1" t="s">
        <v>2126</v>
      </c>
      <c r="C465" s="1" t="s">
        <v>2143</v>
      </c>
      <c r="D465" s="21" t="s">
        <v>2128</v>
      </c>
      <c r="E465" s="1" t="s">
        <v>2144</v>
      </c>
      <c r="F465" s="21" t="s">
        <v>2145</v>
      </c>
      <c r="G465" s="1"/>
      <c r="H465" s="1" t="s">
        <v>2103</v>
      </c>
      <c r="I465" s="1" t="s">
        <v>76</v>
      </c>
      <c r="J465" s="1" t="s">
        <v>67</v>
      </c>
      <c r="K465" s="1" t="s">
        <v>31</v>
      </c>
      <c r="L465" s="1">
        <v>0</v>
      </c>
      <c r="M465" s="1">
        <v>0</v>
      </c>
      <c r="N465" s="1">
        <v>0</v>
      </c>
      <c r="O465" s="1">
        <v>0</v>
      </c>
      <c r="P465" s="1">
        <v>0</v>
      </c>
      <c r="Q465" s="37" t="s">
        <v>2580</v>
      </c>
    </row>
    <row r="466" spans="1:17" ht="89.25" x14ac:dyDescent="0.2">
      <c r="A466" s="1" t="s">
        <v>2097</v>
      </c>
      <c r="B466" s="1" t="s">
        <v>2126</v>
      </c>
      <c r="C466" s="1" t="s">
        <v>2146</v>
      </c>
      <c r="D466" s="1" t="s">
        <v>2128</v>
      </c>
      <c r="E466" s="1" t="s">
        <v>2147</v>
      </c>
      <c r="F466" s="1" t="s">
        <v>2148</v>
      </c>
      <c r="G466" s="1"/>
      <c r="H466" s="1" t="s">
        <v>2103</v>
      </c>
      <c r="I466" s="1"/>
      <c r="J466" s="1" t="s">
        <v>67</v>
      </c>
      <c r="K466" s="1" t="s">
        <v>31</v>
      </c>
      <c r="L466" s="1">
        <v>0</v>
      </c>
      <c r="M466" s="1">
        <v>0</v>
      </c>
      <c r="N466" s="1">
        <v>0</v>
      </c>
      <c r="O466" s="1">
        <v>0</v>
      </c>
      <c r="P466" s="1">
        <v>0</v>
      </c>
      <c r="Q466" s="37" t="s">
        <v>2580</v>
      </c>
    </row>
    <row r="467" spans="1:17" ht="89.25" x14ac:dyDescent="0.2">
      <c r="A467" s="1" t="s">
        <v>2097</v>
      </c>
      <c r="B467" s="1" t="s">
        <v>2149</v>
      </c>
      <c r="C467" s="1" t="s">
        <v>2150</v>
      </c>
      <c r="D467" s="1" t="s">
        <v>2151</v>
      </c>
      <c r="E467" s="1" t="s">
        <v>2152</v>
      </c>
      <c r="F467" s="33" t="s">
        <v>2153</v>
      </c>
      <c r="G467" s="1"/>
      <c r="H467" s="1" t="s">
        <v>2103</v>
      </c>
      <c r="I467" s="1" t="s">
        <v>2154</v>
      </c>
      <c r="J467" s="1" t="s">
        <v>2155</v>
      </c>
      <c r="K467" s="1" t="s">
        <v>20</v>
      </c>
      <c r="L467" s="1">
        <v>0</v>
      </c>
      <c r="M467" s="1">
        <v>0</v>
      </c>
      <c r="N467" s="1">
        <v>0</v>
      </c>
      <c r="O467" s="1">
        <v>0</v>
      </c>
      <c r="P467" s="1">
        <v>0</v>
      </c>
      <c r="Q467" s="37" t="s">
        <v>2580</v>
      </c>
    </row>
    <row r="468" spans="1:17" ht="89.25" x14ac:dyDescent="0.2">
      <c r="A468" s="1" t="s">
        <v>2097</v>
      </c>
      <c r="B468" s="1" t="s">
        <v>2149</v>
      </c>
      <c r="C468" s="1" t="s">
        <v>2156</v>
      </c>
      <c r="D468" s="1" t="s">
        <v>2151</v>
      </c>
      <c r="E468" s="1" t="s">
        <v>2157</v>
      </c>
      <c r="F468" s="1" t="s">
        <v>2158</v>
      </c>
      <c r="G468" s="1"/>
      <c r="H468" s="1" t="s">
        <v>2103</v>
      </c>
      <c r="I468" s="1" t="s">
        <v>2159</v>
      </c>
      <c r="J468" s="1" t="s">
        <v>2131</v>
      </c>
      <c r="K468" s="1" t="s">
        <v>20</v>
      </c>
      <c r="L468" s="1">
        <v>0</v>
      </c>
      <c r="M468" s="1">
        <v>0</v>
      </c>
      <c r="N468" s="1">
        <v>5372491</v>
      </c>
      <c r="O468" s="1">
        <v>3745400</v>
      </c>
      <c r="P468" s="1">
        <v>3765602</v>
      </c>
      <c r="Q468" s="38" t="s">
        <v>2603</v>
      </c>
    </row>
    <row r="469" spans="1:17" ht="178.5" x14ac:dyDescent="0.2">
      <c r="A469" s="1" t="s">
        <v>2097</v>
      </c>
      <c r="B469" s="1" t="s">
        <v>2149</v>
      </c>
      <c r="C469" s="1" t="s">
        <v>2160</v>
      </c>
      <c r="D469" s="1" t="s">
        <v>2151</v>
      </c>
      <c r="E469" s="1" t="s">
        <v>2161</v>
      </c>
      <c r="F469" s="1" t="s">
        <v>2162</v>
      </c>
      <c r="G469" s="1"/>
      <c r="H469" s="1" t="s">
        <v>2103</v>
      </c>
      <c r="I469" s="1"/>
      <c r="J469" s="1" t="s">
        <v>67</v>
      </c>
      <c r="K469" s="1" t="s">
        <v>31</v>
      </c>
      <c r="L469" s="1">
        <v>0</v>
      </c>
      <c r="M469" s="1">
        <v>0</v>
      </c>
      <c r="N469" s="1">
        <v>48424</v>
      </c>
      <c r="O469" s="1">
        <v>76326</v>
      </c>
      <c r="P469" s="1">
        <v>80449</v>
      </c>
      <c r="Q469" s="38" t="s">
        <v>2606</v>
      </c>
    </row>
    <row r="470" spans="1:17" ht="89.25" x14ac:dyDescent="0.2">
      <c r="A470" s="1" t="s">
        <v>2097</v>
      </c>
      <c r="B470" s="1" t="s">
        <v>2149</v>
      </c>
      <c r="C470" s="1" t="s">
        <v>2163</v>
      </c>
      <c r="D470" s="1" t="s">
        <v>2151</v>
      </c>
      <c r="E470" s="1" t="s">
        <v>2164</v>
      </c>
      <c r="F470" s="1" t="s">
        <v>2165</v>
      </c>
      <c r="G470" s="1"/>
      <c r="H470" s="1" t="s">
        <v>2103</v>
      </c>
      <c r="I470" s="1"/>
      <c r="J470" s="1" t="s">
        <v>117</v>
      </c>
      <c r="K470" s="1" t="s">
        <v>31</v>
      </c>
      <c r="L470" s="1">
        <v>0</v>
      </c>
      <c r="M470" s="1">
        <v>1215391</v>
      </c>
      <c r="N470" s="1">
        <v>1664511</v>
      </c>
      <c r="O470" s="1">
        <v>1664511</v>
      </c>
      <c r="P470" s="1">
        <v>1664511</v>
      </c>
      <c r="Q470" s="38" t="s">
        <v>2607</v>
      </c>
    </row>
    <row r="471" spans="1:17" ht="127.5" x14ac:dyDescent="0.2">
      <c r="A471" s="1" t="s">
        <v>2097</v>
      </c>
      <c r="B471" s="1" t="s">
        <v>2149</v>
      </c>
      <c r="C471" s="1" t="s">
        <v>2166</v>
      </c>
      <c r="D471" s="1" t="s">
        <v>2151</v>
      </c>
      <c r="E471" s="1" t="s">
        <v>2167</v>
      </c>
      <c r="F471" s="1" t="s">
        <v>2168</v>
      </c>
      <c r="G471" s="1"/>
      <c r="H471" s="1" t="s">
        <v>2103</v>
      </c>
      <c r="I471" s="1" t="s">
        <v>2159</v>
      </c>
      <c r="J471" s="1" t="s">
        <v>2131</v>
      </c>
      <c r="K471" s="1" t="s">
        <v>31</v>
      </c>
      <c r="L471" s="1">
        <v>0</v>
      </c>
      <c r="M471" s="1">
        <v>0</v>
      </c>
      <c r="N471" s="1">
        <v>0</v>
      </c>
      <c r="O471" s="1">
        <v>0</v>
      </c>
      <c r="P471" s="1">
        <v>0</v>
      </c>
      <c r="Q471" s="37" t="s">
        <v>2580</v>
      </c>
    </row>
    <row r="472" spans="1:17" ht="153" x14ac:dyDescent="0.2">
      <c r="A472" s="1" t="s">
        <v>2097</v>
      </c>
      <c r="B472" s="1" t="s">
        <v>2169</v>
      </c>
      <c r="C472" s="1" t="s">
        <v>2170</v>
      </c>
      <c r="D472" s="1" t="s">
        <v>2171</v>
      </c>
      <c r="E472" s="22" t="s">
        <v>2172</v>
      </c>
      <c r="F472" s="1" t="s">
        <v>2173</v>
      </c>
      <c r="G472" s="1"/>
      <c r="H472" s="1" t="s">
        <v>2103</v>
      </c>
      <c r="I472" s="1"/>
      <c r="J472" s="1" t="s">
        <v>544</v>
      </c>
      <c r="K472" s="1" t="s">
        <v>31</v>
      </c>
      <c r="L472" s="1">
        <v>0</v>
      </c>
      <c r="M472" s="1">
        <v>0</v>
      </c>
      <c r="N472" s="1">
        <v>0</v>
      </c>
      <c r="O472" s="1">
        <v>0</v>
      </c>
      <c r="P472" s="1">
        <v>0</v>
      </c>
      <c r="Q472" s="37" t="s">
        <v>2580</v>
      </c>
    </row>
    <row r="473" spans="1:17" ht="153" x14ac:dyDescent="0.2">
      <c r="A473" s="1" t="s">
        <v>2097</v>
      </c>
      <c r="B473" s="1" t="s">
        <v>2169</v>
      </c>
      <c r="C473" s="1" t="s">
        <v>2174</v>
      </c>
      <c r="D473" s="1" t="s">
        <v>2171</v>
      </c>
      <c r="E473" s="1" t="s">
        <v>2175</v>
      </c>
      <c r="F473" s="1" t="s">
        <v>2176</v>
      </c>
      <c r="G473" s="1"/>
      <c r="H473" s="1" t="s">
        <v>2103</v>
      </c>
      <c r="I473" s="1"/>
      <c r="J473" s="1" t="s">
        <v>67</v>
      </c>
      <c r="K473" s="1" t="s">
        <v>31</v>
      </c>
      <c r="L473" s="1">
        <v>0</v>
      </c>
      <c r="M473" s="1">
        <v>2882149</v>
      </c>
      <c r="N473" s="1">
        <v>2182149</v>
      </c>
      <c r="O473" s="1">
        <v>2182149</v>
      </c>
      <c r="P473" s="1">
        <v>2182149</v>
      </c>
      <c r="Q473" s="37" t="s">
        <v>2608</v>
      </c>
    </row>
    <row r="474" spans="1:17" ht="51" x14ac:dyDescent="0.2">
      <c r="A474" s="1" t="s">
        <v>2097</v>
      </c>
      <c r="B474" s="1" t="s">
        <v>2177</v>
      </c>
      <c r="C474" s="1" t="s">
        <v>2178</v>
      </c>
      <c r="D474" s="1" t="s">
        <v>2179</v>
      </c>
      <c r="E474" s="1" t="s">
        <v>2180</v>
      </c>
      <c r="F474" s="1" t="s">
        <v>2181</v>
      </c>
      <c r="G474" s="1"/>
      <c r="H474" s="1" t="s">
        <v>2103</v>
      </c>
      <c r="I474" s="1"/>
      <c r="J474" s="1" t="s">
        <v>67</v>
      </c>
      <c r="K474" s="1" t="s">
        <v>20</v>
      </c>
      <c r="L474" s="1">
        <v>0</v>
      </c>
      <c r="M474" s="1">
        <v>0</v>
      </c>
      <c r="N474" s="1">
        <v>4290249</v>
      </c>
      <c r="O474" s="1">
        <v>848479</v>
      </c>
      <c r="P474" s="1">
        <v>628479</v>
      </c>
      <c r="Q474" s="38" t="s">
        <v>2609</v>
      </c>
    </row>
    <row r="475" spans="1:17" ht="114.75" x14ac:dyDescent="0.2">
      <c r="A475" s="1" t="s">
        <v>2097</v>
      </c>
      <c r="B475" s="1" t="s">
        <v>2177</v>
      </c>
      <c r="C475" s="1" t="s">
        <v>2182</v>
      </c>
      <c r="D475" s="1" t="s">
        <v>2179</v>
      </c>
      <c r="E475" s="1" t="s">
        <v>2183</v>
      </c>
      <c r="F475" s="1" t="s">
        <v>2184</v>
      </c>
      <c r="G475" s="1"/>
      <c r="H475" s="1" t="s">
        <v>2103</v>
      </c>
      <c r="I475" s="1"/>
      <c r="J475" s="1" t="s">
        <v>2131</v>
      </c>
      <c r="K475" s="1" t="s">
        <v>20</v>
      </c>
      <c r="L475" s="1">
        <v>0</v>
      </c>
      <c r="M475" s="36">
        <v>11531813.142452234</v>
      </c>
      <c r="N475" s="36">
        <v>21709488.717901435</v>
      </c>
      <c r="O475" s="36">
        <v>17416121.717901435</v>
      </c>
      <c r="P475" s="36">
        <v>19541291.717901435</v>
      </c>
      <c r="Q475" s="38" t="s">
        <v>2610</v>
      </c>
    </row>
    <row r="476" spans="1:17" ht="63.75" x14ac:dyDescent="0.2">
      <c r="A476" s="1" t="s">
        <v>2097</v>
      </c>
      <c r="B476" s="1" t="s">
        <v>2177</v>
      </c>
      <c r="C476" s="1" t="s">
        <v>2185</v>
      </c>
      <c r="D476" s="1" t="s">
        <v>2179</v>
      </c>
      <c r="E476" s="1" t="s">
        <v>2186</v>
      </c>
      <c r="F476" s="1" t="s">
        <v>2187</v>
      </c>
      <c r="G476" s="1">
        <v>417</v>
      </c>
      <c r="H476" s="1" t="s">
        <v>2103</v>
      </c>
      <c r="I476" s="1"/>
      <c r="J476" s="1" t="s">
        <v>1227</v>
      </c>
      <c r="K476" s="1" t="s">
        <v>20</v>
      </c>
      <c r="L476" s="1">
        <v>0</v>
      </c>
      <c r="M476" s="1">
        <v>0</v>
      </c>
      <c r="N476" s="1">
        <v>12740000</v>
      </c>
      <c r="O476" s="1">
        <v>0</v>
      </c>
      <c r="P476" s="1">
        <v>0</v>
      </c>
      <c r="Q476" s="38" t="s">
        <v>2611</v>
      </c>
    </row>
    <row r="477" spans="1:17" ht="89.25" x14ac:dyDescent="0.2">
      <c r="A477" s="1" t="s">
        <v>2097</v>
      </c>
      <c r="B477" s="1" t="s">
        <v>2177</v>
      </c>
      <c r="C477" s="1" t="s">
        <v>2188</v>
      </c>
      <c r="D477" s="1" t="s">
        <v>2179</v>
      </c>
      <c r="E477" s="21" t="s">
        <v>2189</v>
      </c>
      <c r="F477" s="1" t="s">
        <v>2190</v>
      </c>
      <c r="G477" s="1"/>
      <c r="H477" s="1" t="s">
        <v>2103</v>
      </c>
      <c r="I477" s="1"/>
      <c r="J477" s="1" t="s">
        <v>1227</v>
      </c>
      <c r="K477" s="1" t="s">
        <v>31</v>
      </c>
      <c r="L477" s="1">
        <v>0</v>
      </c>
      <c r="M477" s="1">
        <v>0</v>
      </c>
      <c r="N477" s="1">
        <v>1778590</v>
      </c>
      <c r="O477" s="1">
        <v>1778590</v>
      </c>
      <c r="P477" s="1">
        <v>0</v>
      </c>
      <c r="Q477" s="38" t="s">
        <v>2612</v>
      </c>
    </row>
    <row r="478" spans="1:17" ht="357" x14ac:dyDescent="0.2">
      <c r="A478" s="1" t="s">
        <v>2097</v>
      </c>
      <c r="B478" s="1" t="s">
        <v>2177</v>
      </c>
      <c r="C478" s="1" t="s">
        <v>2191</v>
      </c>
      <c r="D478" s="1" t="s">
        <v>2179</v>
      </c>
      <c r="E478" s="1" t="s">
        <v>2192</v>
      </c>
      <c r="F478" s="1" t="s">
        <v>2193</v>
      </c>
      <c r="G478" s="1">
        <v>417</v>
      </c>
      <c r="H478" s="1" t="s">
        <v>2103</v>
      </c>
      <c r="I478" s="1"/>
      <c r="J478" s="1" t="s">
        <v>2131</v>
      </c>
      <c r="K478" s="1" t="s">
        <v>31</v>
      </c>
      <c r="L478" s="1">
        <v>0</v>
      </c>
      <c r="M478" s="1">
        <v>3824680</v>
      </c>
      <c r="N478" s="1">
        <v>14228718</v>
      </c>
      <c r="O478" s="1">
        <v>18373717</v>
      </c>
      <c r="P478" s="1">
        <v>18373716</v>
      </c>
      <c r="Q478" s="38" t="s">
        <v>2613</v>
      </c>
    </row>
    <row r="479" spans="1:17" ht="191.25" x14ac:dyDescent="0.2">
      <c r="A479" s="1" t="s">
        <v>2097</v>
      </c>
      <c r="B479" s="1" t="s">
        <v>2177</v>
      </c>
      <c r="C479" s="1" t="s">
        <v>2194</v>
      </c>
      <c r="D479" s="1" t="s">
        <v>2179</v>
      </c>
      <c r="E479" s="1" t="s">
        <v>2195</v>
      </c>
      <c r="F479" s="1" t="s">
        <v>2196</v>
      </c>
      <c r="G479" s="1"/>
      <c r="H479" s="1" t="s">
        <v>2103</v>
      </c>
      <c r="I479" s="1"/>
      <c r="J479" s="1" t="s">
        <v>544</v>
      </c>
      <c r="K479" s="1" t="s">
        <v>31</v>
      </c>
      <c r="L479" s="1">
        <v>0</v>
      </c>
      <c r="M479" s="1">
        <v>438545</v>
      </c>
      <c r="N479" s="1">
        <v>2118560</v>
      </c>
      <c r="O479" s="1">
        <v>5475694</v>
      </c>
      <c r="P479" s="1">
        <v>6258470</v>
      </c>
      <c r="Q479" s="38" t="s">
        <v>2614</v>
      </c>
    </row>
    <row r="480" spans="1:17" ht="153" x14ac:dyDescent="0.2">
      <c r="A480" s="1" t="s">
        <v>2097</v>
      </c>
      <c r="B480" s="1" t="s">
        <v>2177</v>
      </c>
      <c r="C480" s="1" t="s">
        <v>2197</v>
      </c>
      <c r="D480" s="1" t="s">
        <v>2179</v>
      </c>
      <c r="E480" s="1" t="s">
        <v>2198</v>
      </c>
      <c r="F480" s="1" t="s">
        <v>2199</v>
      </c>
      <c r="G480" s="1">
        <v>315</v>
      </c>
      <c r="H480" s="1" t="s">
        <v>2103</v>
      </c>
      <c r="I480" s="1"/>
      <c r="J480" s="1" t="s">
        <v>2200</v>
      </c>
      <c r="K480" s="1" t="s">
        <v>31</v>
      </c>
      <c r="L480" s="1">
        <v>0</v>
      </c>
      <c r="M480" s="1">
        <v>0</v>
      </c>
      <c r="N480" s="1">
        <v>360000</v>
      </c>
      <c r="O480" s="1">
        <v>0</v>
      </c>
      <c r="P480" s="1">
        <v>0</v>
      </c>
      <c r="Q480" s="38" t="s">
        <v>2615</v>
      </c>
    </row>
    <row r="481" spans="1:17" ht="204" x14ac:dyDescent="0.2">
      <c r="A481" s="21" t="s">
        <v>2097</v>
      </c>
      <c r="B481" s="1" t="s">
        <v>2201</v>
      </c>
      <c r="C481" s="1" t="s">
        <v>2202</v>
      </c>
      <c r="D481" s="1" t="s">
        <v>2203</v>
      </c>
      <c r="E481" s="1" t="s">
        <v>2204</v>
      </c>
      <c r="F481" s="1" t="s">
        <v>2205</v>
      </c>
      <c r="G481" s="1"/>
      <c r="H481" s="1" t="s">
        <v>2103</v>
      </c>
      <c r="I481" s="1" t="s">
        <v>208</v>
      </c>
      <c r="J481" s="1" t="s">
        <v>2131</v>
      </c>
      <c r="K481" s="1" t="s">
        <v>31</v>
      </c>
      <c r="L481" s="1">
        <v>0</v>
      </c>
      <c r="M481" s="1">
        <v>92376</v>
      </c>
      <c r="N481" s="1">
        <v>9127889</v>
      </c>
      <c r="O481" s="1">
        <v>7521540</v>
      </c>
      <c r="P481" s="1">
        <v>11330917</v>
      </c>
      <c r="Q481" s="38" t="s">
        <v>2616</v>
      </c>
    </row>
    <row r="482" spans="1:17" ht="114.75" x14ac:dyDescent="0.2">
      <c r="A482" s="1" t="s">
        <v>2097</v>
      </c>
      <c r="B482" s="1" t="s">
        <v>2201</v>
      </c>
      <c r="C482" s="1" t="s">
        <v>2206</v>
      </c>
      <c r="D482" s="1" t="s">
        <v>2203</v>
      </c>
      <c r="E482" s="1" t="s">
        <v>2207</v>
      </c>
      <c r="F482" s="1" t="s">
        <v>2208</v>
      </c>
      <c r="G482" s="1"/>
      <c r="H482" s="1" t="s">
        <v>2103</v>
      </c>
      <c r="I482" s="1" t="s">
        <v>2209</v>
      </c>
      <c r="J482" s="1" t="s">
        <v>2210</v>
      </c>
      <c r="K482" s="1" t="s">
        <v>31</v>
      </c>
      <c r="L482" s="1">
        <v>0</v>
      </c>
      <c r="M482" s="1">
        <v>1493158</v>
      </c>
      <c r="N482" s="1">
        <v>4057547</v>
      </c>
      <c r="O482" s="1">
        <v>4057547</v>
      </c>
      <c r="P482" s="1">
        <v>4057547</v>
      </c>
      <c r="Q482" s="37" t="s">
        <v>2580</v>
      </c>
    </row>
    <row r="483" spans="1:17" ht="102" x14ac:dyDescent="0.2">
      <c r="A483" s="22" t="s">
        <v>2097</v>
      </c>
      <c r="B483" s="1" t="s">
        <v>2211</v>
      </c>
      <c r="C483" s="1" t="s">
        <v>2212</v>
      </c>
      <c r="D483" s="1" t="s">
        <v>2213</v>
      </c>
      <c r="E483" s="1" t="s">
        <v>2214</v>
      </c>
      <c r="F483" s="1" t="s">
        <v>2215</v>
      </c>
      <c r="G483" s="1"/>
      <c r="H483" s="22" t="s">
        <v>2103</v>
      </c>
      <c r="I483" s="1" t="s">
        <v>2216</v>
      </c>
      <c r="J483" s="1" t="s">
        <v>2131</v>
      </c>
      <c r="K483" s="1" t="s">
        <v>31</v>
      </c>
      <c r="L483" s="1">
        <v>0</v>
      </c>
      <c r="M483" s="1">
        <v>0</v>
      </c>
      <c r="N483" s="1">
        <v>332944</v>
      </c>
      <c r="O483" s="1">
        <v>166623</v>
      </c>
      <c r="P483" s="1">
        <v>166623</v>
      </c>
      <c r="Q483" s="38" t="s">
        <v>2612</v>
      </c>
    </row>
    <row r="484" spans="1:17" ht="178.5" x14ac:dyDescent="0.2">
      <c r="A484" s="23" t="s">
        <v>2097</v>
      </c>
      <c r="B484" s="1" t="s">
        <v>2217</v>
      </c>
      <c r="C484" s="1" t="s">
        <v>2218</v>
      </c>
      <c r="D484" s="1" t="s">
        <v>2219</v>
      </c>
      <c r="E484" s="1" t="s">
        <v>2220</v>
      </c>
      <c r="F484" s="1" t="s">
        <v>2221</v>
      </c>
      <c r="G484" s="1"/>
      <c r="H484" s="1" t="s">
        <v>2103</v>
      </c>
      <c r="I484" s="1" t="s">
        <v>2222</v>
      </c>
      <c r="J484" s="19" t="s">
        <v>1040</v>
      </c>
      <c r="K484" s="1" t="s">
        <v>31</v>
      </c>
      <c r="L484" s="1">
        <v>0</v>
      </c>
      <c r="M484" s="1">
        <v>0</v>
      </c>
      <c r="N484" s="1">
        <v>116343</v>
      </c>
      <c r="O484" s="1">
        <v>140672</v>
      </c>
      <c r="P484" s="1">
        <v>136837</v>
      </c>
      <c r="Q484" s="38" t="s">
        <v>2612</v>
      </c>
    </row>
    <row r="485" spans="1:17" ht="127.5" x14ac:dyDescent="0.2">
      <c r="A485" s="23" t="s">
        <v>2097</v>
      </c>
      <c r="B485" s="1" t="s">
        <v>2223</v>
      </c>
      <c r="C485" s="1" t="s">
        <v>2224</v>
      </c>
      <c r="D485" s="1" t="s">
        <v>2225</v>
      </c>
      <c r="E485" s="1" t="s">
        <v>2226</v>
      </c>
      <c r="F485" s="1" t="s">
        <v>2227</v>
      </c>
      <c r="G485" s="1"/>
      <c r="H485" s="1" t="s">
        <v>2103</v>
      </c>
      <c r="I485" s="1" t="s">
        <v>2228</v>
      </c>
      <c r="J485" s="19" t="s">
        <v>2131</v>
      </c>
      <c r="K485" s="1" t="s">
        <v>31</v>
      </c>
      <c r="L485" s="1">
        <v>0</v>
      </c>
      <c r="M485" s="1">
        <v>0</v>
      </c>
      <c r="N485" s="1">
        <v>2032676</v>
      </c>
      <c r="O485" s="1">
        <v>1168076</v>
      </c>
      <c r="P485" s="1">
        <v>948076</v>
      </c>
      <c r="Q485" s="38" t="s">
        <v>2612</v>
      </c>
    </row>
    <row r="486" spans="1:17" ht="89.25" x14ac:dyDescent="0.2">
      <c r="A486" s="23" t="s">
        <v>2097</v>
      </c>
      <c r="B486" s="1" t="s">
        <v>2223</v>
      </c>
      <c r="C486" s="1" t="s">
        <v>2229</v>
      </c>
      <c r="D486" s="1" t="s">
        <v>2225</v>
      </c>
      <c r="E486" s="1" t="s">
        <v>2230</v>
      </c>
      <c r="F486" s="1" t="s">
        <v>2231</v>
      </c>
      <c r="G486" s="1"/>
      <c r="H486" s="1" t="s">
        <v>2103</v>
      </c>
      <c r="I486" s="1" t="s">
        <v>2228</v>
      </c>
      <c r="J486" s="19" t="s">
        <v>99</v>
      </c>
      <c r="K486" s="1" t="s">
        <v>31</v>
      </c>
      <c r="L486" s="1">
        <v>0</v>
      </c>
      <c r="M486" s="1">
        <v>972709</v>
      </c>
      <c r="N486" s="1">
        <v>538821</v>
      </c>
      <c r="O486" s="1">
        <v>11836160</v>
      </c>
      <c r="P486" s="1">
        <v>2482752</v>
      </c>
      <c r="Q486" s="38" t="s">
        <v>2617</v>
      </c>
    </row>
    <row r="487" spans="1:17" ht="76.5" x14ac:dyDescent="0.2">
      <c r="A487" s="23" t="s">
        <v>2097</v>
      </c>
      <c r="B487" s="1" t="s">
        <v>2232</v>
      </c>
      <c r="C487" s="1" t="s">
        <v>2233</v>
      </c>
      <c r="D487" s="1" t="s">
        <v>2234</v>
      </c>
      <c r="E487" s="1" t="s">
        <v>2235</v>
      </c>
      <c r="F487" s="1" t="s">
        <v>2236</v>
      </c>
      <c r="G487" s="1"/>
      <c r="H487" s="1" t="s">
        <v>2103</v>
      </c>
      <c r="I487" s="1"/>
      <c r="J487" s="19" t="s">
        <v>47</v>
      </c>
      <c r="K487" s="1" t="s">
        <v>31</v>
      </c>
      <c r="L487" s="1">
        <v>0</v>
      </c>
      <c r="M487" s="1">
        <v>0</v>
      </c>
      <c r="N487" s="1">
        <v>5325</v>
      </c>
      <c r="O487" s="1">
        <v>5325</v>
      </c>
      <c r="P487" s="1">
        <v>5325</v>
      </c>
      <c r="Q487" s="38" t="s">
        <v>2618</v>
      </c>
    </row>
    <row r="488" spans="1:17" ht="76.5" x14ac:dyDescent="0.2">
      <c r="A488" s="23" t="s">
        <v>2097</v>
      </c>
      <c r="B488" s="1" t="s">
        <v>2232</v>
      </c>
      <c r="C488" s="1" t="s">
        <v>2237</v>
      </c>
      <c r="D488" s="1" t="s">
        <v>2234</v>
      </c>
      <c r="E488" s="1" t="s">
        <v>2238</v>
      </c>
      <c r="F488" s="1" t="s">
        <v>2239</v>
      </c>
      <c r="G488" s="1"/>
      <c r="H488" s="1" t="s">
        <v>2103</v>
      </c>
      <c r="I488" s="1"/>
      <c r="J488" s="19" t="s">
        <v>2240</v>
      </c>
      <c r="K488" s="1" t="s">
        <v>31</v>
      </c>
      <c r="L488" s="1">
        <v>0</v>
      </c>
      <c r="M488" s="1">
        <v>0</v>
      </c>
      <c r="N488" s="1">
        <v>0</v>
      </c>
      <c r="O488" s="1">
        <v>0</v>
      </c>
      <c r="P488" s="1">
        <v>0</v>
      </c>
      <c r="Q488" s="38" t="s">
        <v>2619</v>
      </c>
    </row>
    <row r="489" spans="1:17" s="31" customFormat="1" ht="408" x14ac:dyDescent="0.2">
      <c r="A489" s="23" t="s">
        <v>2241</v>
      </c>
      <c r="B489" s="8" t="s">
        <v>2242</v>
      </c>
      <c r="C489" s="8" t="s">
        <v>2243</v>
      </c>
      <c r="D489" s="1" t="s">
        <v>2244</v>
      </c>
      <c r="E489" s="1" t="s">
        <v>2245</v>
      </c>
      <c r="F489" s="1" t="s">
        <v>2246</v>
      </c>
      <c r="G489" s="9"/>
      <c r="H489" s="1" t="s">
        <v>1928</v>
      </c>
      <c r="I489" s="1" t="s">
        <v>1161</v>
      </c>
      <c r="J489" s="19" t="s">
        <v>202</v>
      </c>
      <c r="K489" s="41" t="s">
        <v>20</v>
      </c>
      <c r="L489" s="30">
        <v>0</v>
      </c>
      <c r="M489" s="30">
        <v>0</v>
      </c>
      <c r="N489" s="30">
        <v>0</v>
      </c>
      <c r="O489" s="30">
        <v>0</v>
      </c>
      <c r="P489" s="30">
        <v>0</v>
      </c>
      <c r="Q489" s="37" t="s">
        <v>2595</v>
      </c>
    </row>
    <row r="490" spans="1:17" ht="408" x14ac:dyDescent="0.2">
      <c r="A490" s="23" t="s">
        <v>2247</v>
      </c>
      <c r="B490" s="8" t="s">
        <v>2242</v>
      </c>
      <c r="C490" s="8" t="s">
        <v>2248</v>
      </c>
      <c r="D490" s="1" t="s">
        <v>2244</v>
      </c>
      <c r="E490" s="1" t="s">
        <v>2249</v>
      </c>
      <c r="F490" s="1" t="s">
        <v>2250</v>
      </c>
      <c r="G490" s="9"/>
      <c r="H490" s="1" t="s">
        <v>1928</v>
      </c>
      <c r="I490" s="1" t="s">
        <v>2251</v>
      </c>
      <c r="J490" s="19" t="s">
        <v>99</v>
      </c>
      <c r="K490" s="41" t="s">
        <v>31</v>
      </c>
      <c r="L490" s="1">
        <v>0</v>
      </c>
      <c r="M490" s="1">
        <v>0</v>
      </c>
      <c r="N490" s="1">
        <v>0</v>
      </c>
      <c r="O490" s="1">
        <v>0</v>
      </c>
      <c r="P490" s="1"/>
      <c r="Q490" s="42" t="s">
        <v>2573</v>
      </c>
    </row>
    <row r="491" spans="1:17" ht="408" x14ac:dyDescent="0.2">
      <c r="A491" s="23" t="s">
        <v>2247</v>
      </c>
      <c r="B491" s="8" t="s">
        <v>2242</v>
      </c>
      <c r="C491" s="8" t="s">
        <v>2252</v>
      </c>
      <c r="D491" s="1" t="s">
        <v>2244</v>
      </c>
      <c r="E491" s="1" t="s">
        <v>2253</v>
      </c>
      <c r="F491" s="1" t="s">
        <v>2254</v>
      </c>
      <c r="G491" s="9"/>
      <c r="H491" s="1" t="s">
        <v>1928</v>
      </c>
      <c r="I491" s="1"/>
      <c r="J491" s="19" t="s">
        <v>99</v>
      </c>
      <c r="K491" s="41" t="s">
        <v>31</v>
      </c>
      <c r="L491" s="1">
        <v>0</v>
      </c>
      <c r="M491" s="1">
        <v>0</v>
      </c>
      <c r="N491" s="1">
        <v>0</v>
      </c>
      <c r="O491" s="1">
        <v>0</v>
      </c>
      <c r="P491" s="1">
        <v>0</v>
      </c>
      <c r="Q491" s="37" t="s">
        <v>2595</v>
      </c>
    </row>
    <row r="492" spans="1:17" ht="408" x14ac:dyDescent="0.2">
      <c r="A492" s="23" t="s">
        <v>2247</v>
      </c>
      <c r="B492" s="8" t="s">
        <v>2242</v>
      </c>
      <c r="C492" s="8" t="s">
        <v>2255</v>
      </c>
      <c r="D492" s="1" t="s">
        <v>2256</v>
      </c>
      <c r="E492" s="1" t="s">
        <v>2257</v>
      </c>
      <c r="F492" s="1" t="s">
        <v>2258</v>
      </c>
      <c r="G492" s="9"/>
      <c r="H492" s="1" t="s">
        <v>1928</v>
      </c>
      <c r="I492" s="1" t="s">
        <v>2259</v>
      </c>
      <c r="J492" s="19" t="s">
        <v>99</v>
      </c>
      <c r="K492" s="41" t="s">
        <v>31</v>
      </c>
      <c r="L492" s="1">
        <v>0</v>
      </c>
      <c r="M492" s="1">
        <v>11580</v>
      </c>
      <c r="N492" s="1">
        <v>0</v>
      </c>
      <c r="O492" s="1">
        <v>0</v>
      </c>
      <c r="P492" s="1"/>
      <c r="Q492" s="42" t="s">
        <v>2574</v>
      </c>
    </row>
    <row r="493" spans="1:17" ht="408" x14ac:dyDescent="0.2">
      <c r="A493" s="23" t="s">
        <v>2247</v>
      </c>
      <c r="B493" s="8" t="s">
        <v>2242</v>
      </c>
      <c r="C493" s="8" t="s">
        <v>2260</v>
      </c>
      <c r="D493" s="1" t="s">
        <v>2256</v>
      </c>
      <c r="E493" s="1" t="s">
        <v>2261</v>
      </c>
      <c r="F493" s="1" t="s">
        <v>2262</v>
      </c>
      <c r="G493" s="9"/>
      <c r="H493" s="1" t="s">
        <v>1928</v>
      </c>
      <c r="I493" s="1"/>
      <c r="J493" s="19" t="s">
        <v>99</v>
      </c>
      <c r="K493" s="41" t="s">
        <v>31</v>
      </c>
      <c r="L493" s="30">
        <v>0</v>
      </c>
      <c r="M493" s="30">
        <v>0</v>
      </c>
      <c r="N493" s="30">
        <v>0</v>
      </c>
      <c r="O493" s="30">
        <v>0</v>
      </c>
      <c r="P493" s="30">
        <v>0</v>
      </c>
      <c r="Q493" s="37" t="s">
        <v>2595</v>
      </c>
    </row>
    <row r="494" spans="1:17" ht="408" x14ac:dyDescent="0.2">
      <c r="A494" s="23" t="s">
        <v>2247</v>
      </c>
      <c r="B494" s="8" t="s">
        <v>2242</v>
      </c>
      <c r="C494" s="8" t="s">
        <v>2263</v>
      </c>
      <c r="D494" s="1" t="s">
        <v>2256</v>
      </c>
      <c r="E494" s="1" t="s">
        <v>2264</v>
      </c>
      <c r="F494" s="1" t="s">
        <v>2265</v>
      </c>
      <c r="G494" s="9"/>
      <c r="H494" s="1" t="s">
        <v>1928</v>
      </c>
      <c r="I494" s="1"/>
      <c r="J494" s="19" t="s">
        <v>202</v>
      </c>
      <c r="K494" s="1" t="s">
        <v>31</v>
      </c>
      <c r="L494" s="30">
        <v>0</v>
      </c>
      <c r="M494" s="30">
        <v>0</v>
      </c>
      <c r="N494" s="30">
        <v>0</v>
      </c>
      <c r="O494" s="30">
        <v>0</v>
      </c>
      <c r="P494" s="30">
        <v>0</v>
      </c>
      <c r="Q494" s="37" t="s">
        <v>2595</v>
      </c>
    </row>
    <row r="495" spans="1:17" ht="216.75" x14ac:dyDescent="0.2">
      <c r="A495" s="1" t="s">
        <v>2247</v>
      </c>
      <c r="B495" s="1" t="s">
        <v>2266</v>
      </c>
      <c r="C495" s="1" t="s">
        <v>2267</v>
      </c>
      <c r="D495" s="1" t="s">
        <v>2268</v>
      </c>
      <c r="E495" s="1" t="s">
        <v>2269</v>
      </c>
      <c r="F495" s="1" t="s">
        <v>2270</v>
      </c>
      <c r="G495" s="9"/>
      <c r="H495" s="1" t="s">
        <v>1161</v>
      </c>
      <c r="I495" s="1" t="s">
        <v>1928</v>
      </c>
      <c r="J495" s="1" t="s">
        <v>77</v>
      </c>
      <c r="K495" s="1" t="s">
        <v>31</v>
      </c>
      <c r="L495" s="30">
        <v>0</v>
      </c>
      <c r="M495" s="30">
        <v>0</v>
      </c>
      <c r="N495" s="30">
        <v>0</v>
      </c>
      <c r="O495" s="30">
        <v>0</v>
      </c>
      <c r="P495" s="30">
        <v>0</v>
      </c>
      <c r="Q495" s="37" t="s">
        <v>2595</v>
      </c>
    </row>
    <row r="496" spans="1:17" ht="216.75" x14ac:dyDescent="0.2">
      <c r="A496" s="33" t="s">
        <v>2247</v>
      </c>
      <c r="B496" s="4" t="s">
        <v>2266</v>
      </c>
      <c r="C496" s="4" t="s">
        <v>2271</v>
      </c>
      <c r="D496" s="4" t="s">
        <v>2268</v>
      </c>
      <c r="E496" s="4" t="s">
        <v>2272</v>
      </c>
      <c r="F496" s="4" t="s">
        <v>2273</v>
      </c>
      <c r="G496" s="4">
        <v>415</v>
      </c>
      <c r="H496" s="4" t="s">
        <v>231</v>
      </c>
      <c r="I496" s="4"/>
      <c r="J496" s="34" t="s">
        <v>172</v>
      </c>
      <c r="K496" s="4" t="s">
        <v>31</v>
      </c>
      <c r="L496" s="30">
        <v>0</v>
      </c>
      <c r="M496" s="30">
        <v>0</v>
      </c>
      <c r="N496" s="30">
        <v>0</v>
      </c>
      <c r="O496" s="30">
        <v>0</v>
      </c>
      <c r="P496" s="30">
        <v>0</v>
      </c>
      <c r="Q496" s="37" t="s">
        <v>2595</v>
      </c>
    </row>
    <row r="497" spans="1:17" ht="216.75" x14ac:dyDescent="0.2">
      <c r="A497" s="23" t="s">
        <v>2247</v>
      </c>
      <c r="B497" s="1" t="s">
        <v>2266</v>
      </c>
      <c r="C497" s="1" t="s">
        <v>2274</v>
      </c>
      <c r="D497" s="1" t="s">
        <v>2268</v>
      </c>
      <c r="E497" s="1" t="s">
        <v>2275</v>
      </c>
      <c r="F497" s="1" t="s">
        <v>2276</v>
      </c>
      <c r="G497" s="1"/>
      <c r="H497" s="1" t="s">
        <v>196</v>
      </c>
      <c r="I497" s="1" t="s">
        <v>231</v>
      </c>
      <c r="J497" s="19" t="s">
        <v>379</v>
      </c>
      <c r="K497" s="1" t="s">
        <v>20</v>
      </c>
      <c r="L497" s="30">
        <v>0</v>
      </c>
      <c r="M497" s="30">
        <v>0</v>
      </c>
      <c r="N497" s="30">
        <v>0</v>
      </c>
      <c r="O497" s="30">
        <v>0</v>
      </c>
      <c r="P497" s="30">
        <v>0</v>
      </c>
      <c r="Q497" s="38" t="s">
        <v>2595</v>
      </c>
    </row>
    <row r="498" spans="1:17" ht="216.75" x14ac:dyDescent="0.2">
      <c r="A498" s="23" t="s">
        <v>2247</v>
      </c>
      <c r="B498" s="1" t="s">
        <v>2266</v>
      </c>
      <c r="C498" s="1" t="s">
        <v>2277</v>
      </c>
      <c r="D498" s="1" t="s">
        <v>2268</v>
      </c>
      <c r="E498" s="1" t="s">
        <v>2278</v>
      </c>
      <c r="F498" s="1" t="s">
        <v>2279</v>
      </c>
      <c r="G498" s="1"/>
      <c r="H498" s="1" t="s">
        <v>104</v>
      </c>
      <c r="I498" s="1"/>
      <c r="J498" s="19" t="s">
        <v>172</v>
      </c>
      <c r="K498" s="1" t="s">
        <v>31</v>
      </c>
      <c r="L498" s="30">
        <v>0</v>
      </c>
      <c r="M498" s="30">
        <v>0</v>
      </c>
      <c r="N498" s="30">
        <v>0</v>
      </c>
      <c r="O498" s="30">
        <v>0</v>
      </c>
      <c r="P498" s="30">
        <v>0</v>
      </c>
      <c r="Q498" s="37" t="s">
        <v>2580</v>
      </c>
    </row>
    <row r="499" spans="1:17" ht="216.75" x14ac:dyDescent="0.2">
      <c r="A499" s="23" t="s">
        <v>2241</v>
      </c>
      <c r="B499" s="8" t="s">
        <v>2266</v>
      </c>
      <c r="C499" s="8" t="s">
        <v>2280</v>
      </c>
      <c r="D499" s="1" t="s">
        <v>2268</v>
      </c>
      <c r="E499" s="1" t="s">
        <v>2281</v>
      </c>
      <c r="F499" s="1" t="s">
        <v>2282</v>
      </c>
      <c r="G499" s="9"/>
      <c r="H499" s="1" t="s">
        <v>1928</v>
      </c>
      <c r="I499" s="1" t="s">
        <v>480</v>
      </c>
      <c r="J499" s="19" t="s">
        <v>379</v>
      </c>
      <c r="K499" s="41" t="s">
        <v>20</v>
      </c>
      <c r="L499" s="1">
        <v>0</v>
      </c>
      <c r="M499" s="1">
        <v>0</v>
      </c>
      <c r="N499" s="1">
        <v>0</v>
      </c>
      <c r="O499" s="1">
        <v>0</v>
      </c>
      <c r="P499" s="1"/>
      <c r="Q499" s="37" t="s">
        <v>2595</v>
      </c>
    </row>
    <row r="500" spans="1:17" ht="216.75" x14ac:dyDescent="0.2">
      <c r="A500" s="23" t="s">
        <v>2241</v>
      </c>
      <c r="B500" s="8" t="s">
        <v>2266</v>
      </c>
      <c r="C500" s="8" t="s">
        <v>2283</v>
      </c>
      <c r="D500" s="1" t="s">
        <v>2268</v>
      </c>
      <c r="E500" s="1" t="s">
        <v>2284</v>
      </c>
      <c r="F500" s="21" t="s">
        <v>2285</v>
      </c>
      <c r="G500" s="9"/>
      <c r="H500" s="1" t="s">
        <v>1928</v>
      </c>
      <c r="I500" s="1"/>
      <c r="J500" s="19" t="s">
        <v>2286</v>
      </c>
      <c r="K500" s="41" t="s">
        <v>20</v>
      </c>
      <c r="L500" s="1">
        <v>0</v>
      </c>
      <c r="M500" s="1">
        <v>0</v>
      </c>
      <c r="N500" s="1">
        <v>0</v>
      </c>
      <c r="O500" s="1">
        <v>0</v>
      </c>
      <c r="P500" s="1"/>
      <c r="Q500" s="37" t="s">
        <v>2595</v>
      </c>
    </row>
    <row r="501" spans="1:17" ht="216.75" x14ac:dyDescent="0.2">
      <c r="A501" s="23" t="s">
        <v>2247</v>
      </c>
      <c r="B501" s="8" t="s">
        <v>2266</v>
      </c>
      <c r="C501" s="8" t="s">
        <v>2287</v>
      </c>
      <c r="D501" s="1" t="s">
        <v>2268</v>
      </c>
      <c r="E501" s="1" t="s">
        <v>2288</v>
      </c>
      <c r="F501" s="1" t="s">
        <v>2289</v>
      </c>
      <c r="G501" s="9"/>
      <c r="H501" s="1" t="s">
        <v>2290</v>
      </c>
      <c r="I501" s="1"/>
      <c r="J501" s="19" t="s">
        <v>379</v>
      </c>
      <c r="K501" s="41" t="s">
        <v>31</v>
      </c>
      <c r="L501" s="1">
        <v>0</v>
      </c>
      <c r="M501" s="1">
        <v>0</v>
      </c>
      <c r="N501" s="1">
        <v>0</v>
      </c>
      <c r="O501" s="1">
        <v>0</v>
      </c>
      <c r="P501" s="1">
        <v>0</v>
      </c>
      <c r="Q501" s="38" t="s">
        <v>2800</v>
      </c>
    </row>
    <row r="502" spans="1:17" ht="216.75" x14ac:dyDescent="0.2">
      <c r="A502" s="23" t="s">
        <v>2247</v>
      </c>
      <c r="B502" s="8" t="s">
        <v>2266</v>
      </c>
      <c r="C502" s="8" t="s">
        <v>2291</v>
      </c>
      <c r="D502" s="1" t="s">
        <v>2268</v>
      </c>
      <c r="E502" s="1" t="s">
        <v>2292</v>
      </c>
      <c r="F502" s="1" t="s">
        <v>2293</v>
      </c>
      <c r="G502" s="9"/>
      <c r="H502" s="1" t="s">
        <v>1928</v>
      </c>
      <c r="I502" s="1" t="s">
        <v>2294</v>
      </c>
      <c r="J502" s="19" t="s">
        <v>379</v>
      </c>
      <c r="K502" s="41" t="s">
        <v>31</v>
      </c>
      <c r="L502" s="1">
        <v>0</v>
      </c>
      <c r="M502" s="1">
        <v>0</v>
      </c>
      <c r="N502" s="1">
        <v>0</v>
      </c>
      <c r="O502" s="1">
        <v>0</v>
      </c>
      <c r="P502" s="1">
        <v>0</v>
      </c>
      <c r="Q502" s="37" t="s">
        <v>2706</v>
      </c>
    </row>
    <row r="503" spans="1:17" ht="216.75" x14ac:dyDescent="0.2">
      <c r="A503" s="23" t="s">
        <v>2247</v>
      </c>
      <c r="B503" s="1" t="s">
        <v>2266</v>
      </c>
      <c r="C503" s="1" t="s">
        <v>2295</v>
      </c>
      <c r="D503" s="1" t="s">
        <v>2268</v>
      </c>
      <c r="E503" s="1" t="s">
        <v>2296</v>
      </c>
      <c r="F503" s="1" t="s">
        <v>2297</v>
      </c>
      <c r="G503" s="9"/>
      <c r="H503" s="1" t="s">
        <v>1928</v>
      </c>
      <c r="I503" s="1"/>
      <c r="J503" s="19" t="s">
        <v>379</v>
      </c>
      <c r="K503" s="41" t="s">
        <v>31</v>
      </c>
      <c r="L503" s="1">
        <v>0</v>
      </c>
      <c r="M503" s="1">
        <v>0</v>
      </c>
      <c r="N503" s="1">
        <v>0</v>
      </c>
      <c r="O503" s="1">
        <v>0</v>
      </c>
      <c r="P503" s="1">
        <v>0</v>
      </c>
      <c r="Q503" s="43" t="s">
        <v>2595</v>
      </c>
    </row>
    <row r="504" spans="1:17" ht="216.75" x14ac:dyDescent="0.2">
      <c r="A504" s="24" t="s">
        <v>2298</v>
      </c>
      <c r="B504" s="3" t="s">
        <v>2266</v>
      </c>
      <c r="C504" s="3" t="s">
        <v>2299</v>
      </c>
      <c r="D504" s="1" t="s">
        <v>2268</v>
      </c>
      <c r="E504" s="2" t="s">
        <v>2300</v>
      </c>
      <c r="F504" s="3" t="s">
        <v>2301</v>
      </c>
      <c r="G504" s="3">
        <v>415</v>
      </c>
      <c r="H504" s="3" t="s">
        <v>109</v>
      </c>
      <c r="I504" s="3"/>
      <c r="J504" s="25" t="s">
        <v>1552</v>
      </c>
      <c r="K504" s="3" t="s">
        <v>31</v>
      </c>
      <c r="L504" s="30">
        <v>0</v>
      </c>
      <c r="M504" s="30">
        <v>0</v>
      </c>
      <c r="N504" s="30">
        <v>0</v>
      </c>
      <c r="O504" s="30">
        <v>0</v>
      </c>
      <c r="P504" s="30">
        <v>0</v>
      </c>
      <c r="Q504" s="38" t="s">
        <v>2817</v>
      </c>
    </row>
    <row r="505" spans="1:17" ht="216.75" x14ac:dyDescent="0.2">
      <c r="A505" s="24" t="s">
        <v>2298</v>
      </c>
      <c r="B505" s="3" t="s">
        <v>2266</v>
      </c>
      <c r="C505" s="3" t="s">
        <v>2302</v>
      </c>
      <c r="D505" s="3" t="s">
        <v>2268</v>
      </c>
      <c r="E505" s="2" t="s">
        <v>2303</v>
      </c>
      <c r="F505" s="3" t="s">
        <v>2304</v>
      </c>
      <c r="G505" s="3"/>
      <c r="H505" s="3" t="s">
        <v>1928</v>
      </c>
      <c r="I505" s="3"/>
      <c r="J505" s="25" t="s">
        <v>172</v>
      </c>
      <c r="K505" s="3" t="s">
        <v>31</v>
      </c>
      <c r="L505" s="1">
        <v>0</v>
      </c>
      <c r="M505" s="1">
        <v>0</v>
      </c>
      <c r="N505" s="1">
        <v>0</v>
      </c>
      <c r="O505" s="1">
        <v>0</v>
      </c>
      <c r="P505" s="1">
        <v>0</v>
      </c>
      <c r="Q505" s="37" t="s">
        <v>2595</v>
      </c>
    </row>
    <row r="506" spans="1:17" ht="216.75" x14ac:dyDescent="0.2">
      <c r="A506" s="24" t="s">
        <v>2298</v>
      </c>
      <c r="B506" s="3" t="s">
        <v>2266</v>
      </c>
      <c r="C506" s="3" t="s">
        <v>2305</v>
      </c>
      <c r="D506" s="3" t="s">
        <v>2268</v>
      </c>
      <c r="E506" s="2" t="s">
        <v>2306</v>
      </c>
      <c r="F506" s="3" t="s">
        <v>2307</v>
      </c>
      <c r="G506" s="3"/>
      <c r="H506" s="3" t="s">
        <v>1073</v>
      </c>
      <c r="I506" s="3"/>
      <c r="J506" s="25" t="s">
        <v>379</v>
      </c>
      <c r="K506" s="8" t="s">
        <v>31</v>
      </c>
      <c r="L506" s="30">
        <v>0</v>
      </c>
      <c r="M506" s="30">
        <v>0</v>
      </c>
      <c r="N506" s="30">
        <v>0</v>
      </c>
      <c r="O506" s="30">
        <v>0</v>
      </c>
      <c r="P506" s="30">
        <v>0</v>
      </c>
      <c r="Q506" s="38" t="s">
        <v>2767</v>
      </c>
    </row>
    <row r="507" spans="1:17" ht="331.5" x14ac:dyDescent="0.2">
      <c r="A507" s="23" t="s">
        <v>2247</v>
      </c>
      <c r="B507" s="8" t="s">
        <v>2308</v>
      </c>
      <c r="C507" s="8" t="s">
        <v>2309</v>
      </c>
      <c r="D507" s="1" t="s">
        <v>2310</v>
      </c>
      <c r="E507" s="1" t="s">
        <v>2311</v>
      </c>
      <c r="F507" s="1" t="s">
        <v>2312</v>
      </c>
      <c r="G507" s="9"/>
      <c r="H507" s="1" t="s">
        <v>1928</v>
      </c>
      <c r="I507" s="1" t="s">
        <v>2313</v>
      </c>
      <c r="J507" s="19" t="s">
        <v>99</v>
      </c>
      <c r="K507" s="41" t="s">
        <v>31</v>
      </c>
      <c r="L507" s="30">
        <v>0</v>
      </c>
      <c r="M507" s="30">
        <v>0</v>
      </c>
      <c r="N507" s="30">
        <v>0</v>
      </c>
      <c r="O507" s="30">
        <v>0</v>
      </c>
      <c r="P507" s="30">
        <v>0</v>
      </c>
      <c r="Q507" s="37" t="s">
        <v>2595</v>
      </c>
    </row>
    <row r="508" spans="1:17" ht="331.5" x14ac:dyDescent="0.2">
      <c r="A508" s="23" t="s">
        <v>2247</v>
      </c>
      <c r="B508" s="44" t="s">
        <v>2308</v>
      </c>
      <c r="C508" s="44" t="s">
        <v>2314</v>
      </c>
      <c r="D508" s="27" t="s">
        <v>2310</v>
      </c>
      <c r="E508" s="20" t="s">
        <v>2315</v>
      </c>
      <c r="F508" s="27" t="s">
        <v>2316</v>
      </c>
      <c r="G508" s="26"/>
      <c r="H508" s="27" t="s">
        <v>1928</v>
      </c>
      <c r="I508" s="27"/>
      <c r="J508" s="28" t="s">
        <v>99</v>
      </c>
      <c r="K508" s="41" t="s">
        <v>31</v>
      </c>
      <c r="L508" s="30">
        <v>0</v>
      </c>
      <c r="M508" s="30">
        <v>0</v>
      </c>
      <c r="N508" s="30">
        <v>0</v>
      </c>
      <c r="O508" s="30">
        <v>0</v>
      </c>
      <c r="P508" s="30">
        <v>0</v>
      </c>
      <c r="Q508" s="37" t="s">
        <v>2595</v>
      </c>
    </row>
    <row r="509" spans="1:17" ht="331.5" x14ac:dyDescent="0.2">
      <c r="A509" s="23" t="s">
        <v>2247</v>
      </c>
      <c r="B509" s="8" t="s">
        <v>2308</v>
      </c>
      <c r="C509" s="8" t="s">
        <v>2317</v>
      </c>
      <c r="D509" s="1" t="s">
        <v>2310</v>
      </c>
      <c r="E509" s="1" t="s">
        <v>2318</v>
      </c>
      <c r="F509" s="1" t="s">
        <v>2319</v>
      </c>
      <c r="G509" s="9"/>
      <c r="H509" s="1" t="s">
        <v>1928</v>
      </c>
      <c r="I509" s="1"/>
      <c r="J509" s="19" t="s">
        <v>99</v>
      </c>
      <c r="K509" s="41" t="s">
        <v>31</v>
      </c>
      <c r="L509" s="30">
        <v>0</v>
      </c>
      <c r="M509" s="30">
        <v>0</v>
      </c>
      <c r="N509" s="30">
        <v>0</v>
      </c>
      <c r="O509" s="30">
        <v>0</v>
      </c>
      <c r="P509" s="30">
        <v>0</v>
      </c>
      <c r="Q509" s="37" t="s">
        <v>2595</v>
      </c>
    </row>
    <row r="510" spans="1:17" ht="331.5" x14ac:dyDescent="0.2">
      <c r="A510" s="23" t="s">
        <v>2247</v>
      </c>
      <c r="B510" s="8" t="s">
        <v>2308</v>
      </c>
      <c r="C510" s="8" t="s">
        <v>2320</v>
      </c>
      <c r="D510" s="1" t="s">
        <v>2310</v>
      </c>
      <c r="E510" s="1" t="s">
        <v>2321</v>
      </c>
      <c r="F510" s="1" t="s">
        <v>2322</v>
      </c>
      <c r="G510" s="9"/>
      <c r="H510" s="1" t="s">
        <v>1928</v>
      </c>
      <c r="I510" s="7" t="s">
        <v>1161</v>
      </c>
      <c r="J510" s="19" t="s">
        <v>379</v>
      </c>
      <c r="K510" s="41" t="s">
        <v>31</v>
      </c>
      <c r="L510" s="30">
        <v>0</v>
      </c>
      <c r="M510" s="30">
        <v>0</v>
      </c>
      <c r="N510" s="30">
        <v>0</v>
      </c>
      <c r="O510" s="30">
        <v>0</v>
      </c>
      <c r="P510" s="30">
        <v>0</v>
      </c>
      <c r="Q510" s="37" t="s">
        <v>2595</v>
      </c>
    </row>
    <row r="511" spans="1:17" ht="331.5" x14ac:dyDescent="0.2">
      <c r="A511" s="23" t="s">
        <v>2247</v>
      </c>
      <c r="B511" s="8" t="s">
        <v>2308</v>
      </c>
      <c r="C511" s="8" t="s">
        <v>2323</v>
      </c>
      <c r="D511" s="1" t="s">
        <v>2310</v>
      </c>
      <c r="E511" s="1" t="s">
        <v>2324</v>
      </c>
      <c r="F511" s="1" t="s">
        <v>2325</v>
      </c>
      <c r="G511" s="9"/>
      <c r="H511" s="1" t="s">
        <v>1928</v>
      </c>
      <c r="I511" s="1" t="s">
        <v>2259</v>
      </c>
      <c r="J511" s="19" t="s">
        <v>19</v>
      </c>
      <c r="K511" s="41" t="s">
        <v>31</v>
      </c>
      <c r="L511" s="1">
        <v>0</v>
      </c>
      <c r="M511" s="1">
        <f>53643+196357</f>
        <v>250000</v>
      </c>
      <c r="N511" s="1">
        <v>196357</v>
      </c>
      <c r="O511" s="1">
        <v>196357</v>
      </c>
      <c r="P511" s="1">
        <v>196357</v>
      </c>
      <c r="Q511" s="42" t="s">
        <v>2622</v>
      </c>
    </row>
    <row r="512" spans="1:17" ht="114.75" x14ac:dyDescent="0.2">
      <c r="A512" s="1" t="s">
        <v>2247</v>
      </c>
      <c r="B512" s="8" t="s">
        <v>2326</v>
      </c>
      <c r="C512" s="8" t="s">
        <v>2327</v>
      </c>
      <c r="D512" s="1" t="s">
        <v>2328</v>
      </c>
      <c r="E512" s="1" t="s">
        <v>2329</v>
      </c>
      <c r="F512" s="1" t="s">
        <v>2330</v>
      </c>
      <c r="G512" s="9"/>
      <c r="H512" s="1" t="s">
        <v>1928</v>
      </c>
      <c r="I512" s="1"/>
      <c r="J512" s="19" t="s">
        <v>77</v>
      </c>
      <c r="K512" s="41" t="s">
        <v>31</v>
      </c>
      <c r="L512" s="30">
        <v>0</v>
      </c>
      <c r="M512" s="30">
        <v>0</v>
      </c>
      <c r="N512" s="30">
        <v>0</v>
      </c>
      <c r="O512" s="30">
        <v>0</v>
      </c>
      <c r="P512" s="30">
        <v>0</v>
      </c>
      <c r="Q512" s="37" t="s">
        <v>2595</v>
      </c>
    </row>
    <row r="513" spans="1:17" ht="114.75" x14ac:dyDescent="0.2">
      <c r="A513" s="1" t="s">
        <v>2247</v>
      </c>
      <c r="B513" s="8" t="s">
        <v>2326</v>
      </c>
      <c r="C513" s="8" t="s">
        <v>2331</v>
      </c>
      <c r="D513" s="1" t="s">
        <v>2328</v>
      </c>
      <c r="E513" s="1" t="s">
        <v>2332</v>
      </c>
      <c r="F513" s="1" t="s">
        <v>2333</v>
      </c>
      <c r="G513" s="9"/>
      <c r="H513" s="1" t="s">
        <v>1928</v>
      </c>
      <c r="I513" s="1"/>
      <c r="J513" s="1" t="s">
        <v>99</v>
      </c>
      <c r="K513" s="41" t="s">
        <v>31</v>
      </c>
      <c r="L513" s="30">
        <v>0</v>
      </c>
      <c r="M513" s="30">
        <v>0</v>
      </c>
      <c r="N513" s="30">
        <v>0</v>
      </c>
      <c r="O513" s="30">
        <v>0</v>
      </c>
      <c r="P513" s="30">
        <v>0</v>
      </c>
      <c r="Q513" s="37" t="s">
        <v>2595</v>
      </c>
    </row>
    <row r="514" spans="1:17" ht="127.5" x14ac:dyDescent="0.2">
      <c r="A514" s="1" t="s">
        <v>2247</v>
      </c>
      <c r="B514" s="8" t="s">
        <v>2326</v>
      </c>
      <c r="C514" s="8" t="s">
        <v>2334</v>
      </c>
      <c r="D514" s="1" t="s">
        <v>2328</v>
      </c>
      <c r="E514" s="1" t="s">
        <v>2335</v>
      </c>
      <c r="F514" s="1" t="s">
        <v>2336</v>
      </c>
      <c r="G514" s="9"/>
      <c r="H514" s="1" t="s">
        <v>1928</v>
      </c>
      <c r="I514" s="1"/>
      <c r="J514" s="1" t="s">
        <v>99</v>
      </c>
      <c r="K514" s="41" t="s">
        <v>31</v>
      </c>
      <c r="L514" s="30">
        <v>0</v>
      </c>
      <c r="M514" s="30">
        <v>0</v>
      </c>
      <c r="N514" s="30">
        <v>0</v>
      </c>
      <c r="O514" s="30">
        <v>0</v>
      </c>
      <c r="P514" s="30">
        <v>0</v>
      </c>
      <c r="Q514" s="37" t="s">
        <v>2595</v>
      </c>
    </row>
    <row r="515" spans="1:17" ht="114.75" x14ac:dyDescent="0.2">
      <c r="A515" s="1" t="s">
        <v>2247</v>
      </c>
      <c r="B515" s="8" t="s">
        <v>2326</v>
      </c>
      <c r="C515" s="8" t="s">
        <v>2337</v>
      </c>
      <c r="D515" s="1" t="s">
        <v>2328</v>
      </c>
      <c r="E515" s="1" t="s">
        <v>2338</v>
      </c>
      <c r="F515" s="1" t="s">
        <v>2339</v>
      </c>
      <c r="G515" s="9"/>
      <c r="H515" s="1" t="s">
        <v>1928</v>
      </c>
      <c r="I515" s="1"/>
      <c r="J515" s="1" t="s">
        <v>99</v>
      </c>
      <c r="K515" s="41" t="s">
        <v>31</v>
      </c>
      <c r="L515" s="30">
        <v>0</v>
      </c>
      <c r="M515" s="30">
        <v>0</v>
      </c>
      <c r="N515" s="30">
        <v>0</v>
      </c>
      <c r="O515" s="30">
        <v>0</v>
      </c>
      <c r="P515" s="30">
        <v>0</v>
      </c>
      <c r="Q515" s="37" t="s">
        <v>2595</v>
      </c>
    </row>
    <row r="516" spans="1:17" ht="127.5" x14ac:dyDescent="0.2">
      <c r="A516" s="1" t="s">
        <v>2247</v>
      </c>
      <c r="B516" s="8" t="s">
        <v>2326</v>
      </c>
      <c r="C516" s="8" t="s">
        <v>2340</v>
      </c>
      <c r="D516" s="1" t="s">
        <v>2328</v>
      </c>
      <c r="E516" s="1" t="s">
        <v>2341</v>
      </c>
      <c r="F516" s="1" t="s">
        <v>2342</v>
      </c>
      <c r="G516" s="9"/>
      <c r="H516" s="1" t="s">
        <v>1928</v>
      </c>
      <c r="I516" s="1"/>
      <c r="J516" s="1" t="s">
        <v>99</v>
      </c>
      <c r="K516" s="41" t="s">
        <v>31</v>
      </c>
      <c r="L516" s="30">
        <v>0</v>
      </c>
      <c r="M516" s="30">
        <v>0</v>
      </c>
      <c r="N516" s="30">
        <v>0</v>
      </c>
      <c r="O516" s="30">
        <v>0</v>
      </c>
      <c r="P516" s="30">
        <v>0</v>
      </c>
      <c r="Q516" s="37" t="s">
        <v>2595</v>
      </c>
    </row>
    <row r="517" spans="1:17" ht="114.75" x14ac:dyDescent="0.2">
      <c r="A517" s="1" t="s">
        <v>2247</v>
      </c>
      <c r="B517" s="8" t="s">
        <v>2343</v>
      </c>
      <c r="C517" s="8" t="s">
        <v>2344</v>
      </c>
      <c r="D517" s="1" t="s">
        <v>2345</v>
      </c>
      <c r="E517" s="1" t="s">
        <v>2346</v>
      </c>
      <c r="F517" s="1" t="s">
        <v>2347</v>
      </c>
      <c r="G517" s="8"/>
      <c r="H517" s="1" t="s">
        <v>1928</v>
      </c>
      <c r="I517" s="1"/>
      <c r="J517" s="1" t="s">
        <v>99</v>
      </c>
      <c r="K517" s="41" t="s">
        <v>31</v>
      </c>
      <c r="L517" s="1">
        <v>0</v>
      </c>
      <c r="M517" s="1">
        <v>0</v>
      </c>
      <c r="N517" s="1">
        <v>0</v>
      </c>
      <c r="O517" s="1">
        <v>0</v>
      </c>
      <c r="P517" s="1"/>
      <c r="Q517" s="45" t="s">
        <v>2575</v>
      </c>
    </row>
    <row r="518" spans="1:17" ht="114.75" x14ac:dyDescent="0.2">
      <c r="A518" s="1" t="s">
        <v>2247</v>
      </c>
      <c r="B518" s="8" t="s">
        <v>2343</v>
      </c>
      <c r="C518" s="8" t="s">
        <v>2348</v>
      </c>
      <c r="D518" s="1" t="s">
        <v>2345</v>
      </c>
      <c r="E518" s="1" t="s">
        <v>2349</v>
      </c>
      <c r="F518" s="1" t="s">
        <v>2350</v>
      </c>
      <c r="G518" s="29" t="s">
        <v>2351</v>
      </c>
      <c r="H518" s="1" t="s">
        <v>1928</v>
      </c>
      <c r="I518" s="1"/>
      <c r="J518" s="1" t="s">
        <v>99</v>
      </c>
      <c r="K518" s="41" t="s">
        <v>31</v>
      </c>
      <c r="L518" s="1">
        <v>142287</v>
      </c>
      <c r="M518" s="1">
        <v>202287</v>
      </c>
      <c r="N518" s="1">
        <v>0</v>
      </c>
      <c r="O518" s="1">
        <v>0</v>
      </c>
      <c r="P518" s="1"/>
      <c r="Q518" s="45" t="s">
        <v>2576</v>
      </c>
    </row>
    <row r="519" spans="1:17" ht="114.75" x14ac:dyDescent="0.2">
      <c r="A519" s="1" t="s">
        <v>2247</v>
      </c>
      <c r="B519" s="8" t="s">
        <v>2343</v>
      </c>
      <c r="C519" s="8" t="s">
        <v>2352</v>
      </c>
      <c r="D519" s="1" t="s">
        <v>2345</v>
      </c>
      <c r="E519" s="1" t="s">
        <v>2353</v>
      </c>
      <c r="F519" s="1" t="s">
        <v>2354</v>
      </c>
      <c r="G519" s="29"/>
      <c r="H519" s="1" t="s">
        <v>1928</v>
      </c>
      <c r="I519" s="1"/>
      <c r="J519" s="1" t="s">
        <v>2355</v>
      </c>
      <c r="K519" s="41" t="s">
        <v>31</v>
      </c>
      <c r="L519" s="30">
        <v>0</v>
      </c>
      <c r="M519" s="30">
        <v>0</v>
      </c>
      <c r="N519" s="30">
        <v>0</v>
      </c>
      <c r="O519" s="30">
        <v>0</v>
      </c>
      <c r="P519" s="30">
        <v>0</v>
      </c>
      <c r="Q519" s="37" t="s">
        <v>2595</v>
      </c>
    </row>
    <row r="520" spans="1:17" ht="114.75" x14ac:dyDescent="0.2">
      <c r="A520" s="1" t="s">
        <v>2247</v>
      </c>
      <c r="B520" s="8" t="s">
        <v>2343</v>
      </c>
      <c r="C520" s="8" t="s">
        <v>2356</v>
      </c>
      <c r="D520" s="1" t="s">
        <v>2345</v>
      </c>
      <c r="E520" s="1" t="s">
        <v>2565</v>
      </c>
      <c r="F520" s="1" t="s">
        <v>2357</v>
      </c>
      <c r="G520" s="8"/>
      <c r="H520" s="1" t="s">
        <v>1928</v>
      </c>
      <c r="I520" s="1"/>
      <c r="J520" s="1" t="s">
        <v>99</v>
      </c>
      <c r="K520" s="41" t="s">
        <v>31</v>
      </c>
      <c r="L520" s="1">
        <v>0</v>
      </c>
      <c r="M520" s="1">
        <v>140000</v>
      </c>
      <c r="N520" s="1">
        <v>0</v>
      </c>
      <c r="O520" s="1">
        <v>0</v>
      </c>
      <c r="P520" s="1"/>
      <c r="Q520" s="43" t="s">
        <v>2832</v>
      </c>
    </row>
    <row r="521" spans="1:17" ht="165.75" x14ac:dyDescent="0.2">
      <c r="A521" s="1" t="s">
        <v>2247</v>
      </c>
      <c r="B521" s="1" t="s">
        <v>2358</v>
      </c>
      <c r="C521" s="1" t="s">
        <v>2359</v>
      </c>
      <c r="D521" s="1" t="s">
        <v>2360</v>
      </c>
      <c r="E521" s="1" t="s">
        <v>2361</v>
      </c>
      <c r="F521" s="1" t="s">
        <v>2362</v>
      </c>
      <c r="G521" s="9"/>
      <c r="H521" s="1" t="s">
        <v>1161</v>
      </c>
      <c r="I521" s="1" t="s">
        <v>1928</v>
      </c>
      <c r="J521" s="1" t="s">
        <v>379</v>
      </c>
      <c r="K521" s="1" t="s">
        <v>31</v>
      </c>
      <c r="L521" s="30">
        <v>0</v>
      </c>
      <c r="M521" s="30">
        <v>0</v>
      </c>
      <c r="N521" s="30">
        <v>0</v>
      </c>
      <c r="O521" s="30">
        <v>0</v>
      </c>
      <c r="P521" s="30">
        <v>0</v>
      </c>
      <c r="Q521" s="37" t="s">
        <v>2595</v>
      </c>
    </row>
    <row r="522" spans="1:17" ht="165.75" x14ac:dyDescent="0.2">
      <c r="A522" s="4" t="s">
        <v>2247</v>
      </c>
      <c r="B522" s="29" t="s">
        <v>2358</v>
      </c>
      <c r="C522" s="29" t="s">
        <v>2363</v>
      </c>
      <c r="D522" s="4" t="s">
        <v>2360</v>
      </c>
      <c r="E522" s="4" t="s">
        <v>2566</v>
      </c>
      <c r="F522" s="4" t="s">
        <v>2364</v>
      </c>
      <c r="G522" s="29"/>
      <c r="H522" s="4" t="s">
        <v>1928</v>
      </c>
      <c r="I522" s="4" t="s">
        <v>1161</v>
      </c>
      <c r="J522" s="4" t="s">
        <v>99</v>
      </c>
      <c r="K522" s="46" t="s">
        <v>31</v>
      </c>
      <c r="L522" s="30">
        <v>0</v>
      </c>
      <c r="M522" s="30">
        <v>0</v>
      </c>
      <c r="N522" s="30">
        <v>0</v>
      </c>
      <c r="O522" s="30">
        <v>0</v>
      </c>
      <c r="P522" s="30">
        <v>0</v>
      </c>
      <c r="Q522" s="37" t="s">
        <v>2595</v>
      </c>
    </row>
    <row r="523" spans="1:17" ht="165.75" x14ac:dyDescent="0.2">
      <c r="A523" s="1" t="s">
        <v>2247</v>
      </c>
      <c r="B523" s="8" t="s">
        <v>2358</v>
      </c>
      <c r="C523" s="8" t="s">
        <v>2365</v>
      </c>
      <c r="D523" s="1" t="s">
        <v>2360</v>
      </c>
      <c r="E523" s="1" t="s">
        <v>2366</v>
      </c>
      <c r="F523" s="1" t="s">
        <v>2367</v>
      </c>
      <c r="G523" s="8"/>
      <c r="H523" s="1" t="s">
        <v>1928</v>
      </c>
      <c r="I523" s="1" t="s">
        <v>2368</v>
      </c>
      <c r="J523" s="1" t="s">
        <v>99</v>
      </c>
      <c r="K523" s="41" t="s">
        <v>31</v>
      </c>
      <c r="L523" s="30">
        <v>0</v>
      </c>
      <c r="M523" s="30">
        <v>0</v>
      </c>
      <c r="N523" s="30">
        <v>0</v>
      </c>
      <c r="O523" s="30">
        <v>0</v>
      </c>
      <c r="P523" s="30">
        <v>0</v>
      </c>
      <c r="Q523" s="37" t="s">
        <v>2595</v>
      </c>
    </row>
    <row r="524" spans="1:17" ht="165.75" x14ac:dyDescent="0.2">
      <c r="A524" s="1" t="s">
        <v>2247</v>
      </c>
      <c r="B524" s="8" t="s">
        <v>2358</v>
      </c>
      <c r="C524" s="8" t="s">
        <v>2369</v>
      </c>
      <c r="D524" s="1" t="s">
        <v>2360</v>
      </c>
      <c r="E524" s="1" t="s">
        <v>2370</v>
      </c>
      <c r="F524" s="1" t="s">
        <v>2371</v>
      </c>
      <c r="G524" s="8"/>
      <c r="H524" s="1" t="s">
        <v>1928</v>
      </c>
      <c r="I524" s="1"/>
      <c r="J524" s="1" t="s">
        <v>99</v>
      </c>
      <c r="K524" s="41" t="s">
        <v>31</v>
      </c>
      <c r="L524" s="30">
        <v>0</v>
      </c>
      <c r="M524" s="30">
        <v>0</v>
      </c>
      <c r="N524" s="30">
        <v>0</v>
      </c>
      <c r="O524" s="30">
        <v>0</v>
      </c>
      <c r="P524" s="30">
        <v>0</v>
      </c>
      <c r="Q524" s="37" t="s">
        <v>2595</v>
      </c>
    </row>
    <row r="525" spans="1:17" ht="165.75" x14ac:dyDescent="0.2">
      <c r="A525" s="1" t="s">
        <v>2247</v>
      </c>
      <c r="B525" s="8" t="s">
        <v>2358</v>
      </c>
      <c r="C525" s="8" t="s">
        <v>2372</v>
      </c>
      <c r="D525" s="1" t="s">
        <v>2360</v>
      </c>
      <c r="E525" s="1" t="s">
        <v>2373</v>
      </c>
      <c r="F525" s="1" t="s">
        <v>2374</v>
      </c>
      <c r="G525" s="8"/>
      <c r="H525" s="1" t="s">
        <v>2375</v>
      </c>
      <c r="I525" s="1" t="s">
        <v>2376</v>
      </c>
      <c r="J525" s="1" t="s">
        <v>19</v>
      </c>
      <c r="K525" s="41" t="s">
        <v>31</v>
      </c>
      <c r="L525" s="30">
        <v>0</v>
      </c>
      <c r="M525" s="30">
        <v>0</v>
      </c>
      <c r="N525" s="30">
        <v>0</v>
      </c>
      <c r="O525" s="30">
        <v>0</v>
      </c>
      <c r="P525" s="30">
        <v>0</v>
      </c>
      <c r="Q525" s="37" t="s">
        <v>2595</v>
      </c>
    </row>
    <row r="526" spans="1:17" ht="165.75" x14ac:dyDescent="0.2">
      <c r="A526" s="1" t="s">
        <v>2247</v>
      </c>
      <c r="B526" s="8" t="s">
        <v>2358</v>
      </c>
      <c r="C526" s="8" t="s">
        <v>2377</v>
      </c>
      <c r="D526" s="1" t="s">
        <v>2360</v>
      </c>
      <c r="E526" s="1" t="s">
        <v>2378</v>
      </c>
      <c r="F526" s="1" t="s">
        <v>2379</v>
      </c>
      <c r="G526" s="8"/>
      <c r="H526" s="1" t="s">
        <v>1928</v>
      </c>
      <c r="I526" s="1"/>
      <c r="J526" s="1" t="s">
        <v>99</v>
      </c>
      <c r="K526" s="41" t="s">
        <v>31</v>
      </c>
      <c r="L526" s="30">
        <v>0</v>
      </c>
      <c r="M526" s="30">
        <v>0</v>
      </c>
      <c r="N526" s="30">
        <v>0</v>
      </c>
      <c r="O526" s="30">
        <v>0</v>
      </c>
      <c r="P526" s="30">
        <v>0</v>
      </c>
      <c r="Q526" s="37" t="s">
        <v>2595</v>
      </c>
    </row>
    <row r="527" spans="1:17" s="31" customFormat="1" ht="114.75" x14ac:dyDescent="0.2">
      <c r="A527" s="1" t="s">
        <v>2241</v>
      </c>
      <c r="B527" s="8" t="s">
        <v>2380</v>
      </c>
      <c r="C527" s="8" t="s">
        <v>2381</v>
      </c>
      <c r="D527" s="1" t="s">
        <v>2382</v>
      </c>
      <c r="E527" s="1" t="s">
        <v>2383</v>
      </c>
      <c r="F527" s="1" t="s">
        <v>2384</v>
      </c>
      <c r="G527" s="8" t="s">
        <v>2385</v>
      </c>
      <c r="H527" s="1" t="s">
        <v>1928</v>
      </c>
      <c r="I527" s="1" t="s">
        <v>2386</v>
      </c>
      <c r="J527" s="1" t="s">
        <v>19</v>
      </c>
      <c r="K527" s="41" t="s">
        <v>20</v>
      </c>
      <c r="L527" s="1">
        <v>0</v>
      </c>
      <c r="M527" s="1">
        <v>0</v>
      </c>
      <c r="N527" s="1">
        <v>0</v>
      </c>
      <c r="O527" s="1">
        <v>0</v>
      </c>
      <c r="P527" s="1"/>
      <c r="Q527" s="47" t="s">
        <v>2594</v>
      </c>
    </row>
    <row r="528" spans="1:17" ht="114.75" x14ac:dyDescent="0.2">
      <c r="A528" s="1" t="s">
        <v>2247</v>
      </c>
      <c r="B528" s="8" t="s">
        <v>2380</v>
      </c>
      <c r="C528" s="8" t="s">
        <v>2387</v>
      </c>
      <c r="D528" s="1" t="s">
        <v>2382</v>
      </c>
      <c r="E528" s="1" t="s">
        <v>2388</v>
      </c>
      <c r="F528" s="1" t="s">
        <v>2389</v>
      </c>
      <c r="G528" s="8" t="s">
        <v>2385</v>
      </c>
      <c r="H528" s="1" t="s">
        <v>1928</v>
      </c>
      <c r="I528" s="1" t="s">
        <v>2386</v>
      </c>
      <c r="J528" s="1" t="s">
        <v>19</v>
      </c>
      <c r="K528" s="41" t="s">
        <v>31</v>
      </c>
      <c r="L528" s="1">
        <v>0</v>
      </c>
      <c r="M528" s="1">
        <v>0</v>
      </c>
      <c r="N528" s="1">
        <v>0</v>
      </c>
      <c r="O528" s="1">
        <v>0</v>
      </c>
      <c r="P528" s="1"/>
      <c r="Q528" s="47" t="s">
        <v>2594</v>
      </c>
    </row>
    <row r="529" spans="1:17" ht="76.5" x14ac:dyDescent="0.2">
      <c r="A529" s="1" t="s">
        <v>2247</v>
      </c>
      <c r="B529" s="8" t="s">
        <v>2380</v>
      </c>
      <c r="C529" s="8" t="s">
        <v>2390</v>
      </c>
      <c r="D529" s="1" t="s">
        <v>2382</v>
      </c>
      <c r="E529" s="1" t="s">
        <v>2391</v>
      </c>
      <c r="F529" s="1" t="s">
        <v>2392</v>
      </c>
      <c r="G529" s="8" t="s">
        <v>2385</v>
      </c>
      <c r="H529" s="1" t="s">
        <v>1928</v>
      </c>
      <c r="I529" s="1"/>
      <c r="J529" s="1" t="s">
        <v>19</v>
      </c>
      <c r="K529" s="41" t="s">
        <v>31</v>
      </c>
      <c r="L529" s="30">
        <v>0</v>
      </c>
      <c r="M529" s="30">
        <v>0</v>
      </c>
      <c r="N529" s="30">
        <v>0</v>
      </c>
      <c r="O529" s="30">
        <v>0</v>
      </c>
      <c r="P529" s="30">
        <v>0</v>
      </c>
      <c r="Q529" s="37" t="s">
        <v>2595</v>
      </c>
    </row>
    <row r="530" spans="1:17" ht="229.5" x14ac:dyDescent="0.2">
      <c r="A530" s="1" t="s">
        <v>2247</v>
      </c>
      <c r="B530" s="1" t="s">
        <v>2393</v>
      </c>
      <c r="C530" s="1" t="s">
        <v>2394</v>
      </c>
      <c r="D530" s="1" t="s">
        <v>2395</v>
      </c>
      <c r="E530" s="1" t="s">
        <v>2396</v>
      </c>
      <c r="F530" s="1" t="s">
        <v>2397</v>
      </c>
      <c r="G530" s="1"/>
      <c r="H530" s="1" t="s">
        <v>51</v>
      </c>
      <c r="I530" s="1"/>
      <c r="J530" s="1" t="s">
        <v>2398</v>
      </c>
      <c r="K530" s="1" t="s">
        <v>31</v>
      </c>
      <c r="L530" s="30">
        <v>0</v>
      </c>
      <c r="M530" s="30">
        <v>0</v>
      </c>
      <c r="N530" s="30">
        <v>0</v>
      </c>
      <c r="O530" s="30">
        <v>0</v>
      </c>
      <c r="P530" s="30">
        <v>0</v>
      </c>
      <c r="Q530" s="40" t="s">
        <v>2592</v>
      </c>
    </row>
    <row r="531" spans="1:17" ht="229.5" x14ac:dyDescent="0.2">
      <c r="A531" s="1" t="s">
        <v>2247</v>
      </c>
      <c r="B531" s="1" t="s">
        <v>2393</v>
      </c>
      <c r="C531" s="1" t="s">
        <v>2399</v>
      </c>
      <c r="D531" s="1" t="s">
        <v>2395</v>
      </c>
      <c r="E531" s="10" t="s">
        <v>307</v>
      </c>
      <c r="F531" s="11" t="s">
        <v>308</v>
      </c>
      <c r="G531" s="1" t="s">
        <v>309</v>
      </c>
      <c r="H531" s="1" t="s">
        <v>51</v>
      </c>
      <c r="I531" s="1" t="s">
        <v>304</v>
      </c>
      <c r="J531" s="1" t="s">
        <v>305</v>
      </c>
      <c r="K531" s="1" t="s">
        <v>31</v>
      </c>
      <c r="L531" s="30">
        <v>0</v>
      </c>
      <c r="M531" s="30">
        <v>0</v>
      </c>
      <c r="N531" s="30">
        <v>0</v>
      </c>
      <c r="O531" s="30">
        <v>0</v>
      </c>
      <c r="P531" s="30">
        <v>0</v>
      </c>
      <c r="Q531" s="40" t="s">
        <v>2593</v>
      </c>
    </row>
    <row r="532" spans="1:17" ht="229.5" x14ac:dyDescent="0.2">
      <c r="A532" s="1" t="s">
        <v>2247</v>
      </c>
      <c r="B532" s="8" t="s">
        <v>2393</v>
      </c>
      <c r="C532" s="8" t="s">
        <v>2400</v>
      </c>
      <c r="D532" s="1" t="s">
        <v>2401</v>
      </c>
      <c r="E532" s="1" t="s">
        <v>2402</v>
      </c>
      <c r="F532" s="1" t="s">
        <v>2403</v>
      </c>
      <c r="G532" s="8"/>
      <c r="H532" s="1" t="s">
        <v>1928</v>
      </c>
      <c r="I532" s="1"/>
      <c r="J532" s="1" t="s">
        <v>99</v>
      </c>
      <c r="K532" s="41" t="s">
        <v>31</v>
      </c>
      <c r="L532" s="30">
        <v>0</v>
      </c>
      <c r="M532" s="30">
        <v>0</v>
      </c>
      <c r="N532" s="30">
        <v>0</v>
      </c>
      <c r="O532" s="30">
        <v>0</v>
      </c>
      <c r="P532" s="30">
        <v>0</v>
      </c>
      <c r="Q532" s="37" t="s">
        <v>2595</v>
      </c>
    </row>
    <row r="533" spans="1:17" ht="229.5" x14ac:dyDescent="0.2">
      <c r="A533" s="1" t="s">
        <v>2247</v>
      </c>
      <c r="B533" s="8" t="s">
        <v>2393</v>
      </c>
      <c r="C533" s="8" t="s">
        <v>2404</v>
      </c>
      <c r="D533" s="1" t="s">
        <v>2401</v>
      </c>
      <c r="E533" s="1" t="s">
        <v>2405</v>
      </c>
      <c r="F533" s="1" t="s">
        <v>2406</v>
      </c>
      <c r="G533" s="8"/>
      <c r="H533" s="1" t="s">
        <v>1928</v>
      </c>
      <c r="I533" s="1"/>
      <c r="J533" s="1" t="s">
        <v>99</v>
      </c>
      <c r="K533" s="41" t="s">
        <v>31</v>
      </c>
      <c r="L533" s="1">
        <v>0</v>
      </c>
      <c r="M533" s="1">
        <v>0</v>
      </c>
      <c r="N533" s="1">
        <v>0</v>
      </c>
      <c r="O533" s="1">
        <v>0</v>
      </c>
      <c r="P533" s="1"/>
      <c r="Q533" s="37" t="s">
        <v>2595</v>
      </c>
    </row>
    <row r="534" spans="1:17" ht="229.5" x14ac:dyDescent="0.2">
      <c r="A534" s="1" t="s">
        <v>2247</v>
      </c>
      <c r="B534" s="8" t="s">
        <v>2393</v>
      </c>
      <c r="C534" s="8" t="s">
        <v>2407</v>
      </c>
      <c r="D534" s="1" t="s">
        <v>2401</v>
      </c>
      <c r="E534" s="1" t="s">
        <v>2408</v>
      </c>
      <c r="F534" s="1" t="s">
        <v>2409</v>
      </c>
      <c r="G534" s="8"/>
      <c r="H534" s="1" t="s">
        <v>1928</v>
      </c>
      <c r="I534" s="1" t="s">
        <v>304</v>
      </c>
      <c r="J534" s="1" t="s">
        <v>99</v>
      </c>
      <c r="K534" s="41" t="s">
        <v>31</v>
      </c>
      <c r="L534" s="30">
        <v>0</v>
      </c>
      <c r="M534" s="30">
        <v>0</v>
      </c>
      <c r="N534" s="30">
        <v>0</v>
      </c>
      <c r="O534" s="30">
        <v>0</v>
      </c>
      <c r="P534" s="30">
        <v>0</v>
      </c>
      <c r="Q534" s="37" t="s">
        <v>2595</v>
      </c>
    </row>
    <row r="535" spans="1:17" ht="229.5" x14ac:dyDescent="0.2">
      <c r="A535" s="1" t="s">
        <v>2247</v>
      </c>
      <c r="B535" s="8" t="s">
        <v>2393</v>
      </c>
      <c r="C535" s="8" t="s">
        <v>2410</v>
      </c>
      <c r="D535" s="1" t="s">
        <v>2401</v>
      </c>
      <c r="E535" s="1" t="s">
        <v>2411</v>
      </c>
      <c r="F535" s="1" t="s">
        <v>2412</v>
      </c>
      <c r="G535" s="8" t="s">
        <v>2413</v>
      </c>
      <c r="H535" s="1" t="s">
        <v>1928</v>
      </c>
      <c r="I535" s="1"/>
      <c r="J535" s="1" t="s">
        <v>99</v>
      </c>
      <c r="K535" s="41" t="s">
        <v>31</v>
      </c>
      <c r="L535" s="1">
        <v>0</v>
      </c>
      <c r="M535" s="1">
        <v>0</v>
      </c>
      <c r="N535" s="1">
        <v>92325</v>
      </c>
      <c r="O535" s="1">
        <v>998124</v>
      </c>
      <c r="P535" s="1"/>
      <c r="Q535" s="45"/>
    </row>
    <row r="536" spans="1:17" ht="165.75" x14ac:dyDescent="0.2">
      <c r="A536" s="1" t="s">
        <v>2247</v>
      </c>
      <c r="B536" s="1" t="s">
        <v>2414</v>
      </c>
      <c r="C536" s="1" t="s">
        <v>2415</v>
      </c>
      <c r="D536" s="1" t="s">
        <v>2416</v>
      </c>
      <c r="E536" s="1" t="s">
        <v>2417</v>
      </c>
      <c r="F536" s="1" t="s">
        <v>2418</v>
      </c>
      <c r="G536" s="1">
        <v>342</v>
      </c>
      <c r="H536" s="1" t="s">
        <v>281</v>
      </c>
      <c r="I536" s="1" t="s">
        <v>2419</v>
      </c>
      <c r="J536" s="1" t="s">
        <v>2420</v>
      </c>
      <c r="K536" s="8" t="s">
        <v>31</v>
      </c>
      <c r="L536" s="1">
        <v>0</v>
      </c>
      <c r="M536" s="1">
        <v>0</v>
      </c>
      <c r="N536" s="1">
        <v>0</v>
      </c>
      <c r="O536" s="1">
        <v>0</v>
      </c>
      <c r="P536" s="1">
        <v>15000</v>
      </c>
      <c r="Q536" s="38" t="s">
        <v>2707</v>
      </c>
    </row>
    <row r="537" spans="1:17" ht="165.75" x14ac:dyDescent="0.2">
      <c r="A537" s="1" t="s">
        <v>2247</v>
      </c>
      <c r="B537" s="1" t="s">
        <v>2414</v>
      </c>
      <c r="C537" s="1" t="s">
        <v>2421</v>
      </c>
      <c r="D537" s="1" t="s">
        <v>2416</v>
      </c>
      <c r="E537" s="1" t="s">
        <v>2422</v>
      </c>
      <c r="F537" s="1" t="s">
        <v>2423</v>
      </c>
      <c r="G537" s="1">
        <v>342</v>
      </c>
      <c r="H537" s="1" t="s">
        <v>281</v>
      </c>
      <c r="I537" s="1" t="s">
        <v>2424</v>
      </c>
      <c r="J537" s="1" t="s">
        <v>19</v>
      </c>
      <c r="K537" s="8" t="s">
        <v>31</v>
      </c>
      <c r="L537" s="1">
        <v>0</v>
      </c>
      <c r="M537" s="1">
        <v>0</v>
      </c>
      <c r="N537" s="1">
        <v>0</v>
      </c>
      <c r="O537" s="1">
        <v>0</v>
      </c>
      <c r="P537" s="1">
        <v>15000</v>
      </c>
      <c r="Q537" s="38" t="s">
        <v>2708</v>
      </c>
    </row>
    <row r="538" spans="1:17" ht="165.75" x14ac:dyDescent="0.2">
      <c r="A538" s="1" t="s">
        <v>2247</v>
      </c>
      <c r="B538" s="8" t="s">
        <v>2414</v>
      </c>
      <c r="C538" s="8" t="s">
        <v>2425</v>
      </c>
      <c r="D538" s="1" t="s">
        <v>2416</v>
      </c>
      <c r="E538" s="1" t="s">
        <v>2426</v>
      </c>
      <c r="F538" s="1" t="s">
        <v>2427</v>
      </c>
      <c r="G538" s="8"/>
      <c r="H538" s="1" t="s">
        <v>1928</v>
      </c>
      <c r="I538" s="1"/>
      <c r="J538" s="1" t="s">
        <v>99</v>
      </c>
      <c r="K538" s="41" t="s">
        <v>31</v>
      </c>
      <c r="L538" s="1">
        <v>0</v>
      </c>
      <c r="M538" s="1">
        <v>0</v>
      </c>
      <c r="N538" s="1">
        <v>0</v>
      </c>
      <c r="O538" s="1">
        <v>0</v>
      </c>
      <c r="P538" s="1"/>
      <c r="Q538" s="45" t="s">
        <v>2577</v>
      </c>
    </row>
    <row r="539" spans="1:17" ht="165.75" x14ac:dyDescent="0.2">
      <c r="A539" s="1" t="s">
        <v>2247</v>
      </c>
      <c r="B539" s="8" t="s">
        <v>2414</v>
      </c>
      <c r="C539" s="8" t="s">
        <v>2428</v>
      </c>
      <c r="D539" s="1" t="s">
        <v>2416</v>
      </c>
      <c r="E539" s="1" t="s">
        <v>2429</v>
      </c>
      <c r="F539" s="1" t="s">
        <v>2430</v>
      </c>
      <c r="G539" s="8"/>
      <c r="H539" s="1" t="s">
        <v>2375</v>
      </c>
      <c r="I539" s="1"/>
      <c r="J539" s="1" t="s">
        <v>99</v>
      </c>
      <c r="K539" s="41" t="s">
        <v>31</v>
      </c>
      <c r="L539" s="1">
        <v>7000</v>
      </c>
      <c r="M539" s="1">
        <v>11000</v>
      </c>
      <c r="N539" s="1">
        <v>11000</v>
      </c>
      <c r="O539" s="1">
        <v>11000</v>
      </c>
      <c r="P539" s="1"/>
      <c r="Q539" s="43" t="s">
        <v>2581</v>
      </c>
    </row>
    <row r="540" spans="1:17" ht="165.75" x14ac:dyDescent="0.2">
      <c r="A540" s="1" t="s">
        <v>2247</v>
      </c>
      <c r="B540" s="8" t="s">
        <v>2414</v>
      </c>
      <c r="C540" s="8" t="s">
        <v>2431</v>
      </c>
      <c r="D540" s="1" t="s">
        <v>2416</v>
      </c>
      <c r="E540" s="1" t="s">
        <v>2567</v>
      </c>
      <c r="F540" s="1" t="s">
        <v>2432</v>
      </c>
      <c r="G540" s="8"/>
      <c r="H540" s="1" t="s">
        <v>1928</v>
      </c>
      <c r="I540" s="1"/>
      <c r="J540" s="1" t="s">
        <v>99</v>
      </c>
      <c r="K540" s="41" t="s">
        <v>31</v>
      </c>
      <c r="L540" s="30">
        <v>0</v>
      </c>
      <c r="M540" s="30">
        <v>0</v>
      </c>
      <c r="N540" s="30">
        <v>0</v>
      </c>
      <c r="O540" s="30">
        <v>0</v>
      </c>
      <c r="P540" s="30">
        <v>0</v>
      </c>
      <c r="Q540" s="37" t="s">
        <v>2595</v>
      </c>
    </row>
    <row r="541" spans="1:17" ht="102" x14ac:dyDescent="0.2">
      <c r="A541" s="1" t="s">
        <v>2247</v>
      </c>
      <c r="B541" s="8" t="s">
        <v>2433</v>
      </c>
      <c r="C541" s="8" t="s">
        <v>2434</v>
      </c>
      <c r="D541" s="1" t="s">
        <v>2435</v>
      </c>
      <c r="E541" s="1" t="s">
        <v>2436</v>
      </c>
      <c r="F541" s="1" t="s">
        <v>2437</v>
      </c>
      <c r="G541" s="8"/>
      <c r="H541" s="1" t="s">
        <v>1928</v>
      </c>
      <c r="I541" s="1"/>
      <c r="J541" s="1" t="s">
        <v>99</v>
      </c>
      <c r="K541" s="41" t="s">
        <v>31</v>
      </c>
      <c r="L541" s="30">
        <v>0</v>
      </c>
      <c r="M541" s="30">
        <v>0</v>
      </c>
      <c r="N541" s="30">
        <v>0</v>
      </c>
      <c r="O541" s="30">
        <v>0</v>
      </c>
      <c r="P541" s="30">
        <v>0</v>
      </c>
      <c r="Q541" s="37" t="s">
        <v>2595</v>
      </c>
    </row>
    <row r="542" spans="1:17" ht="102" x14ac:dyDescent="0.2">
      <c r="A542" s="1" t="s">
        <v>2247</v>
      </c>
      <c r="B542" s="8" t="s">
        <v>2433</v>
      </c>
      <c r="C542" s="8" t="s">
        <v>2438</v>
      </c>
      <c r="D542" s="1" t="s">
        <v>2435</v>
      </c>
      <c r="E542" s="1" t="s">
        <v>2439</v>
      </c>
      <c r="F542" s="1" t="s">
        <v>2440</v>
      </c>
      <c r="G542" s="8"/>
      <c r="H542" s="1" t="s">
        <v>1928</v>
      </c>
      <c r="I542" s="1" t="s">
        <v>1073</v>
      </c>
      <c r="J542" s="1" t="s">
        <v>99</v>
      </c>
      <c r="K542" s="41" t="s">
        <v>31</v>
      </c>
      <c r="L542" s="30">
        <v>0</v>
      </c>
      <c r="M542" s="30">
        <v>0</v>
      </c>
      <c r="N542" s="30">
        <v>0</v>
      </c>
      <c r="O542" s="30">
        <v>0</v>
      </c>
      <c r="P542" s="30">
        <v>0</v>
      </c>
      <c r="Q542" s="37" t="s">
        <v>2595</v>
      </c>
    </row>
    <row r="543" spans="1:17" ht="293.25" x14ac:dyDescent="0.2">
      <c r="A543" s="1" t="s">
        <v>2247</v>
      </c>
      <c r="B543" s="8" t="s">
        <v>2441</v>
      </c>
      <c r="C543" s="8" t="s">
        <v>2442</v>
      </c>
      <c r="D543" s="1" t="s">
        <v>2443</v>
      </c>
      <c r="E543" s="1" t="s">
        <v>2444</v>
      </c>
      <c r="F543" s="1" t="s">
        <v>2445</v>
      </c>
      <c r="G543" s="8"/>
      <c r="H543" s="4" t="s">
        <v>2446</v>
      </c>
      <c r="I543" s="1"/>
      <c r="J543" s="1" t="s">
        <v>99</v>
      </c>
      <c r="K543" s="41" t="s">
        <v>31</v>
      </c>
      <c r="L543" s="1">
        <v>9047</v>
      </c>
      <c r="M543" s="1">
        <v>65700</v>
      </c>
      <c r="N543" s="1">
        <v>65700</v>
      </c>
      <c r="O543" s="1">
        <v>65700</v>
      </c>
      <c r="P543" s="1"/>
      <c r="Q543" s="39" t="s">
        <v>2581</v>
      </c>
    </row>
    <row r="544" spans="1:17" ht="293.25" x14ac:dyDescent="0.2">
      <c r="A544" s="1" t="s">
        <v>2247</v>
      </c>
      <c r="B544" s="8" t="s">
        <v>2441</v>
      </c>
      <c r="C544" s="8" t="s">
        <v>2447</v>
      </c>
      <c r="D544" s="1" t="s">
        <v>2443</v>
      </c>
      <c r="E544" s="1" t="s">
        <v>2448</v>
      </c>
      <c r="F544" s="1" t="s">
        <v>2449</v>
      </c>
      <c r="G544" s="8"/>
      <c r="H544" s="4" t="s">
        <v>2446</v>
      </c>
      <c r="I544" s="1"/>
      <c r="J544" s="1" t="s">
        <v>99</v>
      </c>
      <c r="K544" s="41" t="s">
        <v>31</v>
      </c>
      <c r="L544" s="1">
        <v>0</v>
      </c>
      <c r="M544" s="1">
        <v>91500</v>
      </c>
      <c r="N544" s="1">
        <v>91500</v>
      </c>
      <c r="O544" s="1">
        <v>71000</v>
      </c>
      <c r="P544" s="1"/>
      <c r="Q544" s="37" t="s">
        <v>2581</v>
      </c>
    </row>
    <row r="545" spans="1:17" ht="293.25" x14ac:dyDescent="0.2">
      <c r="A545" s="1" t="s">
        <v>2247</v>
      </c>
      <c r="B545" s="8" t="s">
        <v>2441</v>
      </c>
      <c r="C545" s="8" t="s">
        <v>2450</v>
      </c>
      <c r="D545" s="1" t="s">
        <v>2443</v>
      </c>
      <c r="E545" s="1" t="s">
        <v>2451</v>
      </c>
      <c r="F545" s="1" t="s">
        <v>2452</v>
      </c>
      <c r="G545" s="8"/>
      <c r="H545" s="4" t="s">
        <v>2446</v>
      </c>
      <c r="I545" s="1" t="s">
        <v>281</v>
      </c>
      <c r="J545" s="1" t="s">
        <v>2453</v>
      </c>
      <c r="K545" s="41" t="s">
        <v>31</v>
      </c>
      <c r="L545" s="1">
        <v>0</v>
      </c>
      <c r="M545" s="1">
        <v>8000</v>
      </c>
      <c r="N545" s="1">
        <v>38000</v>
      </c>
      <c r="O545" s="1">
        <v>10000</v>
      </c>
      <c r="P545" s="1"/>
      <c r="Q545" s="39" t="s">
        <v>2581</v>
      </c>
    </row>
    <row r="546" spans="1:17" ht="293.25" x14ac:dyDescent="0.2">
      <c r="A546" s="1" t="s">
        <v>2247</v>
      </c>
      <c r="B546" s="8" t="s">
        <v>2441</v>
      </c>
      <c r="C546" s="8" t="s">
        <v>2454</v>
      </c>
      <c r="D546" s="1" t="s">
        <v>2443</v>
      </c>
      <c r="E546" s="1" t="s">
        <v>2455</v>
      </c>
      <c r="F546" s="1" t="s">
        <v>2456</v>
      </c>
      <c r="G546" s="8" t="s">
        <v>2457</v>
      </c>
      <c r="H546" s="4" t="s">
        <v>2446</v>
      </c>
      <c r="I546" s="1"/>
      <c r="J546" s="1" t="s">
        <v>99</v>
      </c>
      <c r="K546" s="41" t="s">
        <v>31</v>
      </c>
      <c r="L546" s="1">
        <v>85000</v>
      </c>
      <c r="M546" s="1">
        <v>156105</v>
      </c>
      <c r="N546" s="1">
        <v>66105</v>
      </c>
      <c r="O546" s="1">
        <v>66105</v>
      </c>
      <c r="P546" s="1"/>
      <c r="Q546" s="37" t="s">
        <v>2581</v>
      </c>
    </row>
    <row r="547" spans="1:17" ht="153" x14ac:dyDescent="0.2">
      <c r="A547" s="1" t="s">
        <v>2458</v>
      </c>
      <c r="B547" s="1" t="s">
        <v>2459</v>
      </c>
      <c r="C547" s="1" t="s">
        <v>2460</v>
      </c>
      <c r="D547" s="1" t="s">
        <v>2461</v>
      </c>
      <c r="E547" s="1" t="s">
        <v>2462</v>
      </c>
      <c r="F547" s="1" t="s">
        <v>2463</v>
      </c>
      <c r="G547" s="9"/>
      <c r="H547" s="1" t="s">
        <v>1161</v>
      </c>
      <c r="I547" s="1"/>
      <c r="J547" s="12" t="s">
        <v>99</v>
      </c>
      <c r="K547" s="1" t="s">
        <v>31</v>
      </c>
      <c r="L547" s="30">
        <v>0</v>
      </c>
      <c r="M547" s="30">
        <v>0</v>
      </c>
      <c r="N547" s="30">
        <v>0</v>
      </c>
      <c r="O547" s="30">
        <v>0</v>
      </c>
      <c r="P547" s="30">
        <v>0</v>
      </c>
      <c r="Q547" s="37" t="s">
        <v>2595</v>
      </c>
    </row>
    <row r="548" spans="1:17" ht="153" x14ac:dyDescent="0.2">
      <c r="A548" s="1" t="s">
        <v>2458</v>
      </c>
      <c r="B548" s="1" t="s">
        <v>2459</v>
      </c>
      <c r="C548" s="1" t="s">
        <v>2464</v>
      </c>
      <c r="D548" s="1" t="s">
        <v>2461</v>
      </c>
      <c r="E548" s="1" t="s">
        <v>2465</v>
      </c>
      <c r="F548" s="1" t="s">
        <v>2466</v>
      </c>
      <c r="G548" s="9"/>
      <c r="H548" s="1" t="s">
        <v>1161</v>
      </c>
      <c r="I548" s="1"/>
      <c r="J548" s="1" t="s">
        <v>77</v>
      </c>
      <c r="K548" s="1" t="s">
        <v>31</v>
      </c>
      <c r="L548" s="30">
        <v>0</v>
      </c>
      <c r="M548" s="30">
        <v>0</v>
      </c>
      <c r="N548" s="30">
        <v>0</v>
      </c>
      <c r="O548" s="30">
        <v>0</v>
      </c>
      <c r="P548" s="30">
        <v>0</v>
      </c>
      <c r="Q548" s="37" t="s">
        <v>2595</v>
      </c>
    </row>
    <row r="549" spans="1:17" ht="153" x14ac:dyDescent="0.2">
      <c r="A549" s="1" t="s">
        <v>2458</v>
      </c>
      <c r="B549" s="1" t="s">
        <v>2459</v>
      </c>
      <c r="C549" s="1" t="s">
        <v>2467</v>
      </c>
      <c r="D549" s="1" t="s">
        <v>2461</v>
      </c>
      <c r="E549" s="1" t="s">
        <v>2468</v>
      </c>
      <c r="F549" s="1" t="s">
        <v>2469</v>
      </c>
      <c r="G549" s="9"/>
      <c r="H549" s="1" t="s">
        <v>1161</v>
      </c>
      <c r="I549" s="1"/>
      <c r="J549" s="12" t="s">
        <v>2470</v>
      </c>
      <c r="K549" s="1" t="s">
        <v>31</v>
      </c>
      <c r="L549" s="30">
        <v>0</v>
      </c>
      <c r="M549" s="30">
        <v>0</v>
      </c>
      <c r="N549" s="30">
        <v>0</v>
      </c>
      <c r="O549" s="30">
        <v>0</v>
      </c>
      <c r="P549" s="30">
        <v>0</v>
      </c>
      <c r="Q549" s="37" t="s">
        <v>2595</v>
      </c>
    </row>
    <row r="550" spans="1:17" ht="153" x14ac:dyDescent="0.2">
      <c r="A550" s="1" t="s">
        <v>2458</v>
      </c>
      <c r="B550" s="1" t="s">
        <v>2459</v>
      </c>
      <c r="C550" s="1" t="s">
        <v>2471</v>
      </c>
      <c r="D550" s="1" t="s">
        <v>2461</v>
      </c>
      <c r="E550" s="1" t="s">
        <v>2472</v>
      </c>
      <c r="F550" s="1" t="s">
        <v>2473</v>
      </c>
      <c r="G550" s="9"/>
      <c r="H550" s="1" t="s">
        <v>1161</v>
      </c>
      <c r="I550" s="1"/>
      <c r="J550" s="12" t="s">
        <v>99</v>
      </c>
      <c r="K550" s="1" t="s">
        <v>31</v>
      </c>
      <c r="L550" s="30">
        <v>0</v>
      </c>
      <c r="M550" s="30">
        <v>0</v>
      </c>
      <c r="N550" s="30">
        <v>0</v>
      </c>
      <c r="O550" s="30">
        <v>0</v>
      </c>
      <c r="P550" s="30">
        <v>0</v>
      </c>
      <c r="Q550" s="37" t="s">
        <v>2595</v>
      </c>
    </row>
    <row r="551" spans="1:17" ht="216.75" x14ac:dyDescent="0.2">
      <c r="A551" s="1" t="s">
        <v>2458</v>
      </c>
      <c r="B551" s="1" t="s">
        <v>2474</v>
      </c>
      <c r="C551" s="1" t="s">
        <v>2475</v>
      </c>
      <c r="D551" s="1" t="s">
        <v>2476</v>
      </c>
      <c r="E551" s="1" t="s">
        <v>2477</v>
      </c>
      <c r="F551" s="1" t="s">
        <v>2478</v>
      </c>
      <c r="G551" s="1"/>
      <c r="H551" s="1" t="s">
        <v>1161</v>
      </c>
      <c r="I551" s="1"/>
      <c r="J551" s="1" t="s">
        <v>99</v>
      </c>
      <c r="K551" s="1" t="s">
        <v>20</v>
      </c>
      <c r="L551" s="30">
        <v>0</v>
      </c>
      <c r="M551" s="30">
        <v>0</v>
      </c>
      <c r="N551" s="30">
        <v>0</v>
      </c>
      <c r="O551" s="30">
        <v>0</v>
      </c>
      <c r="P551" s="30">
        <v>0</v>
      </c>
      <c r="Q551" s="37" t="s">
        <v>2595</v>
      </c>
    </row>
    <row r="552" spans="1:17" ht="216.75" x14ac:dyDescent="0.2">
      <c r="A552" s="1" t="s">
        <v>2458</v>
      </c>
      <c r="B552" s="1" t="s">
        <v>2474</v>
      </c>
      <c r="C552" s="1" t="s">
        <v>2479</v>
      </c>
      <c r="D552" s="1" t="s">
        <v>2476</v>
      </c>
      <c r="E552" s="1" t="s">
        <v>2480</v>
      </c>
      <c r="F552" s="1" t="s">
        <v>2481</v>
      </c>
      <c r="G552" s="1"/>
      <c r="H552" s="1" t="s">
        <v>1161</v>
      </c>
      <c r="I552" s="1"/>
      <c r="J552" s="1" t="s">
        <v>2482</v>
      </c>
      <c r="K552" s="1" t="s">
        <v>20</v>
      </c>
      <c r="L552" s="30">
        <v>0</v>
      </c>
      <c r="M552" s="30">
        <v>0</v>
      </c>
      <c r="N552" s="30">
        <v>0</v>
      </c>
      <c r="O552" s="30">
        <v>0</v>
      </c>
      <c r="P552" s="30">
        <v>0</v>
      </c>
      <c r="Q552" s="37" t="s">
        <v>2595</v>
      </c>
    </row>
    <row r="553" spans="1:17" ht="216.75" x14ac:dyDescent="0.2">
      <c r="A553" s="1" t="s">
        <v>2458</v>
      </c>
      <c r="B553" s="1" t="s">
        <v>2474</v>
      </c>
      <c r="C553" s="1" t="s">
        <v>2483</v>
      </c>
      <c r="D553" s="1" t="s">
        <v>2476</v>
      </c>
      <c r="E553" s="1" t="s">
        <v>2484</v>
      </c>
      <c r="F553" s="1" t="s">
        <v>2568</v>
      </c>
      <c r="G553" s="9"/>
      <c r="H553" s="1" t="s">
        <v>1161</v>
      </c>
      <c r="I553" s="1"/>
      <c r="J553" s="1" t="s">
        <v>99</v>
      </c>
      <c r="K553" s="1" t="s">
        <v>31</v>
      </c>
      <c r="L553" s="30">
        <v>0</v>
      </c>
      <c r="M553" s="30">
        <v>0</v>
      </c>
      <c r="N553" s="30">
        <v>0</v>
      </c>
      <c r="O553" s="30">
        <v>0</v>
      </c>
      <c r="P553" s="30">
        <v>0</v>
      </c>
      <c r="Q553" s="37" t="s">
        <v>2595</v>
      </c>
    </row>
    <row r="554" spans="1:17" ht="216.75" x14ac:dyDescent="0.2">
      <c r="A554" s="1" t="s">
        <v>2458</v>
      </c>
      <c r="B554" s="1" t="s">
        <v>2474</v>
      </c>
      <c r="C554" s="1" t="s">
        <v>2485</v>
      </c>
      <c r="D554" s="1" t="s">
        <v>2476</v>
      </c>
      <c r="E554" s="1" t="s">
        <v>2486</v>
      </c>
      <c r="F554" s="1" t="s">
        <v>2487</v>
      </c>
      <c r="G554" s="9"/>
      <c r="H554" s="1" t="s">
        <v>1161</v>
      </c>
      <c r="I554" s="1"/>
      <c r="J554" s="1" t="s">
        <v>110</v>
      </c>
      <c r="K554" s="1" t="s">
        <v>31</v>
      </c>
      <c r="L554" s="30">
        <v>0</v>
      </c>
      <c r="M554" s="30">
        <v>0</v>
      </c>
      <c r="N554" s="30">
        <v>0</v>
      </c>
      <c r="O554" s="30">
        <v>0</v>
      </c>
      <c r="P554" s="30">
        <v>0</v>
      </c>
      <c r="Q554" s="37" t="s">
        <v>2595</v>
      </c>
    </row>
    <row r="555" spans="1:17" ht="204" x14ac:dyDescent="0.2">
      <c r="A555" s="1" t="s">
        <v>2458</v>
      </c>
      <c r="B555" s="1" t="s">
        <v>2488</v>
      </c>
      <c r="C555" s="1" t="s">
        <v>2489</v>
      </c>
      <c r="D555" s="1" t="s">
        <v>2490</v>
      </c>
      <c r="E555" s="1" t="s">
        <v>2491</v>
      </c>
      <c r="F555" s="1" t="s">
        <v>2492</v>
      </c>
      <c r="G555" s="1"/>
      <c r="H555" s="1" t="s">
        <v>1161</v>
      </c>
      <c r="I555" s="1"/>
      <c r="J555" s="1" t="s">
        <v>99</v>
      </c>
      <c r="K555" s="1" t="s">
        <v>20</v>
      </c>
      <c r="L555" s="30">
        <v>0</v>
      </c>
      <c r="M555" s="30">
        <v>0</v>
      </c>
      <c r="N555" s="30">
        <v>0</v>
      </c>
      <c r="O555" s="30">
        <v>0</v>
      </c>
      <c r="P555" s="30">
        <v>0</v>
      </c>
      <c r="Q555" s="37" t="s">
        <v>2595</v>
      </c>
    </row>
    <row r="556" spans="1:17" ht="204" x14ac:dyDescent="0.2">
      <c r="A556" s="1" t="s">
        <v>2458</v>
      </c>
      <c r="B556" s="1" t="s">
        <v>2488</v>
      </c>
      <c r="C556" s="1" t="s">
        <v>2493</v>
      </c>
      <c r="D556" s="1" t="s">
        <v>2490</v>
      </c>
      <c r="E556" s="1" t="s">
        <v>2494</v>
      </c>
      <c r="F556" s="1" t="s">
        <v>2495</v>
      </c>
      <c r="G556" s="1"/>
      <c r="H556" s="1" t="s">
        <v>1161</v>
      </c>
      <c r="I556" s="1"/>
      <c r="J556" s="1" t="s">
        <v>77</v>
      </c>
      <c r="K556" s="1" t="s">
        <v>20</v>
      </c>
      <c r="L556" s="30">
        <v>0</v>
      </c>
      <c r="M556" s="30">
        <v>0</v>
      </c>
      <c r="N556" s="30">
        <v>0</v>
      </c>
      <c r="O556" s="30">
        <v>0</v>
      </c>
      <c r="P556" s="30">
        <v>0</v>
      </c>
      <c r="Q556" s="37" t="s">
        <v>2595</v>
      </c>
    </row>
    <row r="557" spans="1:17" ht="204" x14ac:dyDescent="0.2">
      <c r="A557" s="1" t="s">
        <v>2458</v>
      </c>
      <c r="B557" s="1" t="s">
        <v>2488</v>
      </c>
      <c r="C557" s="1" t="s">
        <v>2496</v>
      </c>
      <c r="D557" s="1" t="s">
        <v>2490</v>
      </c>
      <c r="E557" s="1" t="s">
        <v>2497</v>
      </c>
      <c r="F557" s="1" t="s">
        <v>2498</v>
      </c>
      <c r="G557" s="9"/>
      <c r="H557" s="1" t="s">
        <v>1161</v>
      </c>
      <c r="I557" s="1"/>
      <c r="J557" s="1" t="s">
        <v>99</v>
      </c>
      <c r="K557" s="1" t="s">
        <v>31</v>
      </c>
      <c r="L557" s="30">
        <v>0</v>
      </c>
      <c r="M557" s="30">
        <v>0</v>
      </c>
      <c r="N557" s="30">
        <v>0</v>
      </c>
      <c r="O557" s="30">
        <v>0</v>
      </c>
      <c r="P557" s="30">
        <v>0</v>
      </c>
      <c r="Q557" s="37" t="s">
        <v>2595</v>
      </c>
    </row>
    <row r="558" spans="1:17" ht="204" x14ac:dyDescent="0.2">
      <c r="A558" s="1" t="s">
        <v>2458</v>
      </c>
      <c r="B558" s="1" t="s">
        <v>2499</v>
      </c>
      <c r="C558" s="1" t="s">
        <v>2500</v>
      </c>
      <c r="D558" s="1" t="s">
        <v>2501</v>
      </c>
      <c r="E558" s="1" t="s">
        <v>2502</v>
      </c>
      <c r="F558" s="1" t="s">
        <v>2503</v>
      </c>
      <c r="G558" s="1"/>
      <c r="H558" s="1" t="s">
        <v>1161</v>
      </c>
      <c r="I558" s="1"/>
      <c r="J558" s="12" t="s">
        <v>110</v>
      </c>
      <c r="K558" s="1" t="s">
        <v>20</v>
      </c>
      <c r="L558" s="30">
        <v>0</v>
      </c>
      <c r="M558" s="30">
        <v>0</v>
      </c>
      <c r="N558" s="30">
        <v>0</v>
      </c>
      <c r="O558" s="30">
        <v>0</v>
      </c>
      <c r="P558" s="30">
        <v>0</v>
      </c>
      <c r="Q558" s="37" t="s">
        <v>2595</v>
      </c>
    </row>
    <row r="559" spans="1:17" ht="204" x14ac:dyDescent="0.2">
      <c r="A559" s="1" t="s">
        <v>2458</v>
      </c>
      <c r="B559" s="1" t="s">
        <v>2499</v>
      </c>
      <c r="C559" s="1" t="s">
        <v>2504</v>
      </c>
      <c r="D559" s="1" t="s">
        <v>2501</v>
      </c>
      <c r="E559" s="1" t="s">
        <v>2505</v>
      </c>
      <c r="F559" s="1" t="s">
        <v>2506</v>
      </c>
      <c r="G559" s="9"/>
      <c r="H559" s="1" t="s">
        <v>1161</v>
      </c>
      <c r="I559" s="1"/>
      <c r="J559" s="1" t="s">
        <v>77</v>
      </c>
      <c r="K559" s="1" t="s">
        <v>31</v>
      </c>
      <c r="L559" s="30">
        <v>0</v>
      </c>
      <c r="M559" s="30">
        <v>0</v>
      </c>
      <c r="N559" s="30">
        <v>0</v>
      </c>
      <c r="O559" s="30">
        <v>0</v>
      </c>
      <c r="P559" s="30">
        <v>0</v>
      </c>
      <c r="Q559" s="37" t="s">
        <v>2595</v>
      </c>
    </row>
    <row r="560" spans="1:17" ht="204" x14ac:dyDescent="0.2">
      <c r="A560" s="1" t="s">
        <v>2458</v>
      </c>
      <c r="B560" s="1" t="s">
        <v>2499</v>
      </c>
      <c r="C560" s="1" t="s">
        <v>2507</v>
      </c>
      <c r="D560" s="1" t="s">
        <v>2501</v>
      </c>
      <c r="E560" s="1" t="s">
        <v>2508</v>
      </c>
      <c r="F560" s="1" t="s">
        <v>2509</v>
      </c>
      <c r="G560" s="9"/>
      <c r="H560" s="1" t="s">
        <v>1161</v>
      </c>
      <c r="I560" s="1"/>
      <c r="J560" s="1" t="s">
        <v>19</v>
      </c>
      <c r="K560" s="1" t="s">
        <v>31</v>
      </c>
      <c r="L560" s="30">
        <v>0</v>
      </c>
      <c r="M560" s="30">
        <v>0</v>
      </c>
      <c r="N560" s="30">
        <v>0</v>
      </c>
      <c r="O560" s="30">
        <v>0</v>
      </c>
      <c r="P560" s="30">
        <v>0</v>
      </c>
      <c r="Q560" s="37" t="s">
        <v>2595</v>
      </c>
    </row>
    <row r="561" spans="1:17" ht="204" x14ac:dyDescent="0.2">
      <c r="A561" s="1" t="s">
        <v>2458</v>
      </c>
      <c r="B561" s="1" t="s">
        <v>2499</v>
      </c>
      <c r="C561" s="1" t="s">
        <v>2510</v>
      </c>
      <c r="D561" s="1" t="s">
        <v>2501</v>
      </c>
      <c r="E561" s="1" t="s">
        <v>2511</v>
      </c>
      <c r="F561" s="1" t="s">
        <v>2512</v>
      </c>
      <c r="G561" s="9"/>
      <c r="H561" s="1" t="s">
        <v>1161</v>
      </c>
      <c r="I561" s="1"/>
      <c r="J561" s="1" t="s">
        <v>99</v>
      </c>
      <c r="K561" s="1" t="s">
        <v>31</v>
      </c>
      <c r="L561" s="30">
        <v>0</v>
      </c>
      <c r="M561" s="30">
        <v>0</v>
      </c>
      <c r="N561" s="30">
        <v>0</v>
      </c>
      <c r="O561" s="30">
        <v>0</v>
      </c>
      <c r="P561" s="30">
        <v>0</v>
      </c>
      <c r="Q561" s="37" t="s">
        <v>2595</v>
      </c>
    </row>
    <row r="562" spans="1:17" ht="204" x14ac:dyDescent="0.2">
      <c r="A562" s="1" t="s">
        <v>2458</v>
      </c>
      <c r="B562" s="1" t="s">
        <v>2499</v>
      </c>
      <c r="C562" s="1" t="s">
        <v>2513</v>
      </c>
      <c r="D562" s="1" t="s">
        <v>2501</v>
      </c>
      <c r="E562" s="1" t="s">
        <v>2514</v>
      </c>
      <c r="F562" s="1" t="s">
        <v>2569</v>
      </c>
      <c r="G562" s="1"/>
      <c r="H562" s="1" t="s">
        <v>1161</v>
      </c>
      <c r="I562" s="1"/>
      <c r="J562" s="1" t="s">
        <v>99</v>
      </c>
      <c r="K562" s="1" t="s">
        <v>31</v>
      </c>
      <c r="L562" s="30">
        <v>0</v>
      </c>
      <c r="M562" s="30">
        <v>0</v>
      </c>
      <c r="N562" s="30">
        <v>0</v>
      </c>
      <c r="O562" s="30">
        <v>0</v>
      </c>
      <c r="P562" s="30">
        <v>0</v>
      </c>
      <c r="Q562" s="37" t="s">
        <v>2595</v>
      </c>
    </row>
    <row r="563" spans="1:17" ht="242.25" x14ac:dyDescent="0.2">
      <c r="A563" s="1" t="s">
        <v>2458</v>
      </c>
      <c r="B563" s="1" t="s">
        <v>2515</v>
      </c>
      <c r="C563" s="1" t="s">
        <v>2516</v>
      </c>
      <c r="D563" s="1" t="s">
        <v>2517</v>
      </c>
      <c r="E563" s="1" t="s">
        <v>2518</v>
      </c>
      <c r="F563" s="1" t="s">
        <v>2519</v>
      </c>
      <c r="G563" s="1"/>
      <c r="H563" s="1" t="s">
        <v>1161</v>
      </c>
      <c r="I563" s="1"/>
      <c r="J563" s="1" t="s">
        <v>198</v>
      </c>
      <c r="K563" s="1" t="s">
        <v>31</v>
      </c>
      <c r="L563" s="30">
        <v>0</v>
      </c>
      <c r="M563" s="30">
        <v>0</v>
      </c>
      <c r="N563" s="30">
        <v>0</v>
      </c>
      <c r="O563" s="30">
        <v>0</v>
      </c>
      <c r="P563" s="30">
        <v>0</v>
      </c>
      <c r="Q563" s="37" t="s">
        <v>2595</v>
      </c>
    </row>
    <row r="564" spans="1:17" ht="242.25" x14ac:dyDescent="0.2">
      <c r="A564" s="1" t="s">
        <v>2458</v>
      </c>
      <c r="B564" s="1" t="s">
        <v>2515</v>
      </c>
      <c r="C564" s="1" t="s">
        <v>2520</v>
      </c>
      <c r="D564" s="1" t="s">
        <v>2517</v>
      </c>
      <c r="E564" s="1" t="s">
        <v>2521</v>
      </c>
      <c r="F564" s="1" t="s">
        <v>2522</v>
      </c>
      <c r="G564" s="1"/>
      <c r="H564" s="1" t="s">
        <v>1161</v>
      </c>
      <c r="I564" s="1"/>
      <c r="J564" s="1" t="s">
        <v>77</v>
      </c>
      <c r="K564" s="1" t="s">
        <v>31</v>
      </c>
      <c r="L564" s="30">
        <v>0</v>
      </c>
      <c r="M564" s="30">
        <v>0</v>
      </c>
      <c r="N564" s="30">
        <v>0</v>
      </c>
      <c r="O564" s="30">
        <v>0</v>
      </c>
      <c r="P564" s="30">
        <v>0</v>
      </c>
      <c r="Q564" s="37" t="s">
        <v>2595</v>
      </c>
    </row>
    <row r="565" spans="1:17" ht="127.5" x14ac:dyDescent="0.2">
      <c r="A565" s="1" t="s">
        <v>2458</v>
      </c>
      <c r="B565" s="1" t="s">
        <v>2523</v>
      </c>
      <c r="C565" s="1" t="s">
        <v>2524</v>
      </c>
      <c r="D565" s="1" t="s">
        <v>2525</v>
      </c>
      <c r="E565" s="1" t="s">
        <v>2526</v>
      </c>
      <c r="F565" s="1" t="s">
        <v>2570</v>
      </c>
      <c r="G565" s="1">
        <v>415</v>
      </c>
      <c r="H565" s="1" t="s">
        <v>1161</v>
      </c>
      <c r="I565" s="1"/>
      <c r="J565" s="1" t="s">
        <v>77</v>
      </c>
      <c r="K565" s="1" t="s">
        <v>31</v>
      </c>
      <c r="L565" s="30">
        <v>0</v>
      </c>
      <c r="M565" s="30">
        <v>0</v>
      </c>
      <c r="N565" s="30">
        <v>0</v>
      </c>
      <c r="O565" s="30">
        <v>0</v>
      </c>
      <c r="P565" s="30">
        <v>0</v>
      </c>
      <c r="Q565" s="37" t="s">
        <v>2595</v>
      </c>
    </row>
    <row r="566" spans="1:17" ht="127.5" x14ac:dyDescent="0.2">
      <c r="A566" s="1" t="s">
        <v>2458</v>
      </c>
      <c r="B566" s="1" t="s">
        <v>2523</v>
      </c>
      <c r="C566" s="1" t="s">
        <v>2527</v>
      </c>
      <c r="D566" s="1" t="s">
        <v>2525</v>
      </c>
      <c r="E566" s="1" t="s">
        <v>2528</v>
      </c>
      <c r="F566" s="1" t="s">
        <v>2529</v>
      </c>
      <c r="G566" s="1">
        <v>415</v>
      </c>
      <c r="H566" s="1" t="s">
        <v>1161</v>
      </c>
      <c r="I566" s="1"/>
      <c r="J566" s="1" t="s">
        <v>202</v>
      </c>
      <c r="K566" s="1" t="s">
        <v>31</v>
      </c>
      <c r="L566" s="30">
        <v>0</v>
      </c>
      <c r="M566" s="30">
        <v>0</v>
      </c>
      <c r="N566" s="30">
        <v>0</v>
      </c>
      <c r="O566" s="30">
        <v>0</v>
      </c>
      <c r="P566" s="30">
        <v>0</v>
      </c>
      <c r="Q566" s="37" t="s">
        <v>2595</v>
      </c>
    </row>
    <row r="567" spans="1:17" ht="127.5" x14ac:dyDescent="0.2">
      <c r="A567" s="1" t="s">
        <v>2458</v>
      </c>
      <c r="B567" s="1" t="s">
        <v>2523</v>
      </c>
      <c r="C567" s="1" t="s">
        <v>2530</v>
      </c>
      <c r="D567" s="1" t="s">
        <v>2525</v>
      </c>
      <c r="E567" s="1" t="s">
        <v>2531</v>
      </c>
      <c r="F567" s="1" t="s">
        <v>2532</v>
      </c>
      <c r="G567" s="1">
        <v>415</v>
      </c>
      <c r="H567" s="1" t="s">
        <v>1161</v>
      </c>
      <c r="I567" s="1"/>
      <c r="J567" s="1" t="s">
        <v>77</v>
      </c>
      <c r="K567" s="1" t="s">
        <v>31</v>
      </c>
      <c r="L567" s="30">
        <v>0</v>
      </c>
      <c r="M567" s="30">
        <v>0</v>
      </c>
      <c r="N567" s="30">
        <v>0</v>
      </c>
      <c r="O567" s="30">
        <v>0</v>
      </c>
      <c r="P567" s="30">
        <v>0</v>
      </c>
      <c r="Q567" s="37" t="s">
        <v>2595</v>
      </c>
    </row>
    <row r="568" spans="1:17" ht="127.5" x14ac:dyDescent="0.2">
      <c r="A568" s="1" t="s">
        <v>2458</v>
      </c>
      <c r="B568" s="1" t="s">
        <v>2523</v>
      </c>
      <c r="C568" s="1" t="s">
        <v>2533</v>
      </c>
      <c r="D568" s="1" t="s">
        <v>2525</v>
      </c>
      <c r="E568" s="1" t="s">
        <v>2534</v>
      </c>
      <c r="F568" s="1" t="s">
        <v>2535</v>
      </c>
      <c r="G568" s="1"/>
      <c r="H568" s="1" t="s">
        <v>1161</v>
      </c>
      <c r="I568" s="1"/>
      <c r="J568" s="1" t="s">
        <v>77</v>
      </c>
      <c r="K568" s="1" t="s">
        <v>31</v>
      </c>
      <c r="L568" s="30">
        <v>0</v>
      </c>
      <c r="M568" s="30">
        <v>0</v>
      </c>
      <c r="N568" s="30">
        <v>0</v>
      </c>
      <c r="O568" s="30">
        <v>0</v>
      </c>
      <c r="P568" s="30">
        <v>0</v>
      </c>
      <c r="Q568" s="37" t="s">
        <v>2595</v>
      </c>
    </row>
    <row r="569" spans="1:17" ht="127.5" x14ac:dyDescent="0.2">
      <c r="A569" s="1" t="s">
        <v>2458</v>
      </c>
      <c r="B569" s="1" t="s">
        <v>2536</v>
      </c>
      <c r="C569" s="1" t="s">
        <v>2537</v>
      </c>
      <c r="D569" s="1" t="s">
        <v>2538</v>
      </c>
      <c r="E569" s="8" t="s">
        <v>2539</v>
      </c>
      <c r="F569" s="8" t="s">
        <v>2540</v>
      </c>
      <c r="G569" s="1"/>
      <c r="H569" s="1" t="s">
        <v>1161</v>
      </c>
      <c r="I569" s="1"/>
      <c r="J569" s="1" t="s">
        <v>77</v>
      </c>
      <c r="K569" s="1" t="s">
        <v>31</v>
      </c>
      <c r="L569" s="30">
        <v>0</v>
      </c>
      <c r="M569" s="30">
        <v>0</v>
      </c>
      <c r="N569" s="30">
        <v>0</v>
      </c>
      <c r="O569" s="30">
        <v>0</v>
      </c>
      <c r="P569" s="30">
        <v>0</v>
      </c>
      <c r="Q569" s="37" t="s">
        <v>2595</v>
      </c>
    </row>
    <row r="570" spans="1:17" ht="127.5" x14ac:dyDescent="0.2">
      <c r="A570" s="1" t="s">
        <v>2458</v>
      </c>
      <c r="B570" s="1" t="s">
        <v>2536</v>
      </c>
      <c r="C570" s="1" t="s">
        <v>2541</v>
      </c>
      <c r="D570" s="1" t="s">
        <v>2538</v>
      </c>
      <c r="E570" s="1" t="s">
        <v>2542</v>
      </c>
      <c r="F570" s="1" t="s">
        <v>2543</v>
      </c>
      <c r="G570" s="1"/>
      <c r="H570" s="1" t="s">
        <v>1161</v>
      </c>
      <c r="I570" s="1"/>
      <c r="J570" s="1" t="s">
        <v>99</v>
      </c>
      <c r="K570" s="1" t="s">
        <v>31</v>
      </c>
      <c r="L570" s="30">
        <v>0</v>
      </c>
      <c r="M570" s="30">
        <v>0</v>
      </c>
      <c r="N570" s="30">
        <v>0</v>
      </c>
      <c r="O570" s="30">
        <v>0</v>
      </c>
      <c r="P570" s="30">
        <v>0</v>
      </c>
      <c r="Q570" s="37" t="s">
        <v>2595</v>
      </c>
    </row>
    <row r="571" spans="1:17" ht="127.5" x14ac:dyDescent="0.2">
      <c r="A571" s="4" t="s">
        <v>2458</v>
      </c>
      <c r="B571" s="4" t="s">
        <v>2536</v>
      </c>
      <c r="C571" s="4" t="s">
        <v>2544</v>
      </c>
      <c r="D571" s="4" t="s">
        <v>2538</v>
      </c>
      <c r="E571" s="4" t="s">
        <v>2545</v>
      </c>
      <c r="F571" s="4" t="s">
        <v>2546</v>
      </c>
      <c r="G571" s="4">
        <v>342</v>
      </c>
      <c r="H571" s="4" t="s">
        <v>1814</v>
      </c>
      <c r="I571" s="4" t="s">
        <v>281</v>
      </c>
      <c r="J571" s="4" t="s">
        <v>2547</v>
      </c>
      <c r="K571" s="29" t="s">
        <v>31</v>
      </c>
      <c r="L571" s="1">
        <v>0</v>
      </c>
      <c r="M571" s="1">
        <v>0</v>
      </c>
      <c r="N571" s="1">
        <v>12115690</v>
      </c>
      <c r="O571" s="1">
        <v>13737380</v>
      </c>
      <c r="P571" s="1">
        <v>13851330</v>
      </c>
      <c r="Q571" s="38" t="s">
        <v>2733</v>
      </c>
    </row>
    <row r="572" spans="1:17" ht="76.5" x14ac:dyDescent="0.2">
      <c r="A572" s="1" t="s">
        <v>2458</v>
      </c>
      <c r="B572" s="1" t="s">
        <v>2548</v>
      </c>
      <c r="C572" s="1" t="s">
        <v>2549</v>
      </c>
      <c r="D572" s="1" t="s">
        <v>2550</v>
      </c>
      <c r="E572" s="8" t="s">
        <v>2551</v>
      </c>
      <c r="F572" s="8" t="s">
        <v>2552</v>
      </c>
      <c r="G572" s="1"/>
      <c r="H572" s="1" t="s">
        <v>1161</v>
      </c>
      <c r="I572" s="1"/>
      <c r="J572" s="1" t="s">
        <v>202</v>
      </c>
      <c r="K572" s="1" t="s">
        <v>31</v>
      </c>
      <c r="L572" s="30">
        <v>0</v>
      </c>
      <c r="M572" s="30">
        <v>0</v>
      </c>
      <c r="N572" s="30">
        <v>0</v>
      </c>
      <c r="O572" s="30">
        <v>0</v>
      </c>
      <c r="P572" s="30">
        <v>0</v>
      </c>
      <c r="Q572" s="37" t="s">
        <v>2595</v>
      </c>
    </row>
    <row r="573" spans="1:17" ht="76.5" x14ac:dyDescent="0.2">
      <c r="A573" s="1" t="s">
        <v>2458</v>
      </c>
      <c r="B573" s="1" t="s">
        <v>2548</v>
      </c>
      <c r="C573" s="1" t="s">
        <v>2553</v>
      </c>
      <c r="D573" s="1" t="s">
        <v>2550</v>
      </c>
      <c r="E573" s="1" t="s">
        <v>2554</v>
      </c>
      <c r="F573" s="1" t="s">
        <v>2555</v>
      </c>
      <c r="G573" s="1"/>
      <c r="H573" s="1" t="s">
        <v>1161</v>
      </c>
      <c r="I573" s="1"/>
      <c r="J573" s="1" t="s">
        <v>19</v>
      </c>
      <c r="K573" s="1" t="s">
        <v>31</v>
      </c>
      <c r="L573" s="30">
        <v>0</v>
      </c>
      <c r="M573" s="30">
        <v>0</v>
      </c>
      <c r="N573" s="30">
        <v>0</v>
      </c>
      <c r="O573" s="30">
        <v>0</v>
      </c>
      <c r="P573" s="30">
        <v>0</v>
      </c>
      <c r="Q573" s="37" t="s">
        <v>2595</v>
      </c>
    </row>
    <row r="575" spans="1:17" x14ac:dyDescent="0.2">
      <c r="L575" s="49"/>
      <c r="M575" s="49"/>
      <c r="N575" s="49"/>
      <c r="O575" s="49"/>
      <c r="P575" s="49"/>
    </row>
  </sheetData>
  <pageMargins left="0.70866141732283472" right="0.70866141732283472" top="0.74803149606299213" bottom="0.74803149606299213" header="0.31496062992125984" footer="0.31496062992125984"/>
  <pageSetup paperSize="9" scale="5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VRP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Dace Kalsone</cp:lastModifiedBy>
  <cp:lastPrinted>2015-03-11T10:34:04Z</cp:lastPrinted>
  <dcterms:created xsi:type="dcterms:W3CDTF">2015-03-11T10:31:18Z</dcterms:created>
  <dcterms:modified xsi:type="dcterms:W3CDTF">2015-04-09T21:18:13Z</dcterms:modified>
</cp:coreProperties>
</file>