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ce.kalsone\Desktop\Lietvediba\FDP_2015_1_01\"/>
    </mc:Choice>
  </mc:AlternateContent>
  <bookViews>
    <workbookView xWindow="0" yWindow="0" windowWidth="18870" windowHeight="7215"/>
  </bookViews>
  <sheets>
    <sheet name="1.tabula" sheetId="1" r:id="rId1"/>
    <sheet name="2.tabula" sheetId="2" r:id="rId2"/>
    <sheet name="3.tabula" sheetId="5" r:id="rId3"/>
    <sheet name="4.tabula"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 l="1"/>
  <c r="D20" i="2"/>
  <c r="B20" i="2"/>
  <c r="C20" i="2" l="1"/>
  <c r="E20" i="2"/>
  <c r="G12" i="2"/>
  <c r="G20" i="2" s="1"/>
  <c r="E20" i="1" l="1"/>
  <c r="G18" i="5"/>
  <c r="E18" i="5"/>
  <c r="C18" i="5"/>
  <c r="C20" i="1" l="1"/>
  <c r="E9" i="1" l="1"/>
  <c r="D9" i="1"/>
  <c r="C9" i="1"/>
  <c r="B9" i="1"/>
  <c r="G40" i="5"/>
  <c r="F40" i="5"/>
  <c r="F8" i="1" s="1"/>
  <c r="E40" i="5"/>
  <c r="D40" i="5"/>
  <c r="D8" i="1" s="1"/>
  <c r="C40" i="5"/>
  <c r="B40" i="5"/>
  <c r="B8" i="1" s="1"/>
  <c r="C26" i="5"/>
  <c r="E8" i="1" l="1"/>
  <c r="C8" i="1"/>
  <c r="G8" i="1"/>
  <c r="G32" i="5"/>
  <c r="F32" i="5"/>
  <c r="E32" i="5"/>
  <c r="D32" i="5"/>
  <c r="C32" i="5"/>
  <c r="B32" i="5"/>
  <c r="G31" i="5"/>
  <c r="F31" i="5"/>
  <c r="E31" i="5"/>
  <c r="D31" i="5"/>
  <c r="C31" i="5"/>
  <c r="B31" i="5"/>
  <c r="F26" i="5"/>
  <c r="D26" i="5"/>
  <c r="B26" i="5"/>
  <c r="G17" i="5"/>
  <c r="E17" i="5"/>
  <c r="C17" i="5"/>
  <c r="G20" i="5"/>
  <c r="F20" i="5"/>
  <c r="F21" i="5" s="1"/>
  <c r="E20" i="5"/>
  <c r="D20" i="5"/>
  <c r="D21" i="5" s="1"/>
  <c r="C20" i="5"/>
  <c r="B20" i="5"/>
  <c r="B21" i="5" s="1"/>
  <c r="D7" i="1"/>
  <c r="F7" i="1"/>
  <c r="E7" i="1"/>
  <c r="E11" i="1" s="1"/>
  <c r="E13" i="1" s="1"/>
  <c r="E14" i="1" s="1"/>
  <c r="G16" i="5" l="1"/>
  <c r="G21" i="5" s="1"/>
  <c r="G22" i="5" s="1"/>
  <c r="G26" i="5" s="1"/>
  <c r="E16" i="5"/>
  <c r="E21" i="5" s="1"/>
  <c r="E22" i="5" s="1"/>
  <c r="E26" i="5" s="1"/>
  <c r="C16" i="5"/>
  <c r="C21" i="5" s="1"/>
  <c r="G7" i="1"/>
  <c r="G11" i="1" s="1"/>
  <c r="B7" i="1"/>
  <c r="C7" i="1" l="1"/>
  <c r="G16" i="1"/>
  <c r="G20" i="1" s="1"/>
  <c r="E16" i="1"/>
  <c r="F11" i="1"/>
  <c r="D11" i="1"/>
  <c r="D13" i="1" s="1"/>
  <c r="D14" i="1" s="1"/>
  <c r="B11" i="1"/>
  <c r="B13" i="1" s="1"/>
  <c r="B14" i="1" s="1"/>
  <c r="F16" i="1"/>
  <c r="D16" i="1"/>
  <c r="B16" i="1"/>
  <c r="F18" i="1" l="1"/>
  <c r="C11" i="1"/>
  <c r="C13" i="1" s="1"/>
  <c r="C14" i="1" s="1"/>
  <c r="C18" i="1" s="1"/>
  <c r="C21" i="1" s="1"/>
  <c r="B18" i="1"/>
  <c r="G18" i="1"/>
  <c r="G21" i="1" s="1"/>
  <c r="E18" i="1"/>
  <c r="E21" i="1" s="1"/>
  <c r="D18" i="1"/>
</calcChain>
</file>

<file path=xl/sharedStrings.xml><?xml version="1.0" encoding="utf-8"?>
<sst xmlns="http://schemas.openxmlformats.org/spreadsheetml/2006/main" count="203" uniqueCount="151">
  <si>
    <t>1) pamatbudžeta izdevumos sakarā ar aktuālākām valsts sociālo pabalstu un pensiju saņēmēju kontingenta prognozēm;</t>
  </si>
  <si>
    <t>2) speciālā budžeta izdevumos sakarā ar aktuālākām sociālās apdrošināšanas pakalpojumu saņēmēju kontingenta, kā arī pensiju un pabalstu vidējā apmēra prognozēm;</t>
  </si>
  <si>
    <t>3) izdevumos, kuri izriet no prognozēto maksas pakalpojumu un citu pašu ieņēmumu izmaiņām, kā arī no kārtējā gada sākumā fiksētās maksas pakalpojumu un citu pašu ieņēmumu atlikuma summas;</t>
  </si>
  <si>
    <t>5) to izdevumu palielināšana, kuri nepieciešami, lai izpildītu starptautisko tiesu un Satversmes tiesas spriedumus;</t>
  </si>
  <si>
    <t>6) izdevumos saistībā ar Eiropas Savienības politiku instrumentu un pārējās ārvalstu finanšu palīdzības līdzekļu finansētiem projektiem un pasākumiem;</t>
  </si>
  <si>
    <t>7) izdevumos tās valsts parāda daļas apkalpošanai, kura ietilpst Valsts kases kompetencē;</t>
  </si>
  <si>
    <t>8) kārtējos maksājumos Eiropas Savienības budžetā un starptautiskai sadarbībai;</t>
  </si>
  <si>
    <t>(milj. eiro)</t>
  </si>
  <si>
    <t>(million euro)</t>
  </si>
  <si>
    <t>1.tabula</t>
  </si>
  <si>
    <t>Table 1</t>
  </si>
  <si>
    <t>4) to izdevumu palielināšana, kuri nepieciešami Satversmes 62.pantā minētā apdraudējuma novēršanai, kā arī dabas katastrofu, avāriju un citu dabas vai sociālo procesu izraisītu materiālo zaudējumu novēršanai, — ievērojot FDL 12.panta otrās daļas nosacījumu;</t>
  </si>
  <si>
    <t>9) FDL 16.panta piektajā daļā neminētu fiskālo risku izraisīto izdevumu palielināšana FDL 17.panta ceturtajā un piektajā daļā minētajos gadījumos, — ievērojot šo daļu nosacījumus;</t>
  </si>
  <si>
    <t>10) to izdevumu palielināšana, kuri izriet no normatīvā akta pieņemšanas saskaņā ar FDL 9.pantu, ja atbilstoši tā nosacījumiem pieņemts normatīvais akts, kas paredz palielināt valsts budžeta ieņēmumus, lai segtu attiecīgo izdevumu palielinājumu, vai izdevumu samazināšana apjomā, kas kompensē valsts budžeta ieņēmumu kritumu, ja tiek pieņemts normatīvais akts, kas paredz samazināt valsts budžeta ieņēmumus.</t>
  </si>
  <si>
    <t xml:space="preserve">3) expenditure, which results from change in forecasted revenues from paid services and other self-earned revenues as well as fixed sum of remaining revenues from paid services and other self-earned revenues at the beginning of current year;  </t>
  </si>
  <si>
    <t>5) increase of expenditure necessary for execution of verdicts of international courts and Constitutional court;</t>
  </si>
  <si>
    <t>1) state budget expenditure due to more actual forecasts in contingent receiving state social allowances and pensions;</t>
  </si>
  <si>
    <t>2) state social security budget expenditure due to more actual forecasts in contingent receiving social security services, so as forecasts of average amount of pensions and allowances;</t>
  </si>
  <si>
    <t>8) regular payments in the budget of the European Union and for international co-operation;</t>
  </si>
  <si>
    <t>Continuity principle</t>
  </si>
  <si>
    <t>Pārmantojamības nosacījums</t>
  </si>
  <si>
    <t>4. tabula</t>
  </si>
  <si>
    <t>Table 4</t>
  </si>
  <si>
    <t>x</t>
  </si>
  <si>
    <t>Bilances nosacījums</t>
  </si>
  <si>
    <t>Balance rule</t>
  </si>
  <si>
    <t>2. tabula</t>
  </si>
  <si>
    <t>Table 2</t>
  </si>
  <si>
    <t>Izdevumu pieauguma nosacījums</t>
  </si>
  <si>
    <t>Expenditure rule</t>
  </si>
  <si>
    <t>3. tabula</t>
  </si>
  <si>
    <t>Table 3</t>
  </si>
  <si>
    <t>(2) Pašvaldību budžeta bilance</t>
  </si>
  <si>
    <t>(4) EKS korekcijas</t>
  </si>
  <si>
    <t>(5) Minimāli atļautā strukturālā bilance, % no IKP</t>
  </si>
  <si>
    <t>(6) Vienreizējie pasākumi, % no IKP</t>
  </si>
  <si>
    <t>(7) Cikliskā komponente, % no IKP</t>
  </si>
  <si>
    <t>(8) IKP, faktiskajās cenās</t>
  </si>
  <si>
    <t>(1) Central government budget revenue (cash-flow)</t>
  </si>
  <si>
    <t>(2) Local government budget balance</t>
  </si>
  <si>
    <t>(3) Derived public persons budget balance</t>
  </si>
  <si>
    <t>(4) ESA corrections</t>
  </si>
  <si>
    <t>(6) One-off, % of GDP</t>
  </si>
  <si>
    <t>(7) Cyclical component, % of GDP</t>
  </si>
  <si>
    <t>Source: Ministry of Finance, Fiscal Discipline Council calculations</t>
  </si>
  <si>
    <t>(3) No valsts budžeta daļēji atvasināto publisko personu un budžeta nefinansētu iestāžu budžeta bilance</t>
  </si>
  <si>
    <r>
      <t xml:space="preserve">Kopā 
</t>
    </r>
    <r>
      <rPr>
        <sz val="11"/>
        <rFont val="Times New Roman"/>
        <family val="1"/>
        <charset val="204"/>
      </rPr>
      <t>(1)+(2)+(3)+(4)-[(5)+(6)+(7)]*(8)</t>
    </r>
  </si>
  <si>
    <r>
      <t xml:space="preserve">Total
</t>
    </r>
    <r>
      <rPr>
        <sz val="11"/>
        <rFont val="Times New Roman"/>
        <family val="1"/>
        <charset val="204"/>
      </rPr>
      <t>(1)+(2)+(3)+(4)-[(5)+(6)+(7)]*(8)</t>
    </r>
  </si>
  <si>
    <t>Avots: Finanšu ministrija, Fiskālās disciplīnas padomes aprēķini</t>
  </si>
  <si>
    <t>(4) = MIN [(1);(2)]</t>
  </si>
  <si>
    <t>(5) = (4) - (3)</t>
  </si>
  <si>
    <t>(6) = [5]</t>
  </si>
  <si>
    <t>(1) Balance rule</t>
  </si>
  <si>
    <t>(2) Expenditure growth rule</t>
  </si>
  <si>
    <t>(3) Continuity rule</t>
  </si>
  <si>
    <t>(1) Bilances nosacījums</t>
  </si>
  <si>
    <t>(2) Izdevumu pieauguma nosacījums</t>
  </si>
  <si>
    <t>(3) Pārmantojamības nosacījums</t>
  </si>
  <si>
    <t>(7) Gross domestic product, 
at current prices</t>
  </si>
  <si>
    <t>(7) Iekšzemes kopprodukts, 
faktiskajās cenās</t>
  </si>
  <si>
    <t>(8) 0,1% no IKP, (8) = 0,1%* (7)</t>
  </si>
  <si>
    <t>(8) 0,1% of GDP, (8) = 0,1%* (7)</t>
  </si>
  <si>
    <t>(9) Valsts budžeta maksimālie izdevumi atbilstoši fiskālajiem nosacījumiem,
(9) = IF [(6) &gt; (8); (4); (3)]</t>
  </si>
  <si>
    <t>(1) Vispārējās valdības kopējie izdevumi</t>
  </si>
  <si>
    <t>(2) Procentu maksājumi, D.41</t>
  </si>
  <si>
    <t>(3) ES programmu izdevumi, kuriem ir atbilstoši ES fondu ieņēmumi</t>
  </si>
  <si>
    <t>(4.2) BPKV, t-2, P.51</t>
  </si>
  <si>
    <t>(4.3) BPKV, t-1, P.51</t>
  </si>
  <si>
    <t>(4.4) BPKV, t, P.51</t>
  </si>
  <si>
    <t>(1) GG total expenditure</t>
  </si>
  <si>
    <t>(2) Interest expenditure, D.41</t>
  </si>
  <si>
    <t>(3) Expenditure on EU programmes fully matched by EU funds revenue</t>
  </si>
  <si>
    <t>(4.2) GFCF, t-2, P.51</t>
  </si>
  <si>
    <t>(4.3) GFCF, t-1, P.51</t>
  </si>
  <si>
    <t>(4.4) GFCF, t, P.51</t>
  </si>
  <si>
    <t>(5) Non-discretionary change in unemployment</t>
  </si>
  <si>
    <t>(6) Discretionary revenue measures</t>
  </si>
  <si>
    <t>(5) Nediskrecionāras bezdarba izmaiņas</t>
  </si>
  <si>
    <t>(6) Diskrecionāri ieņēmumu pasākumi</t>
  </si>
  <si>
    <t>(7) Smoothed total expenditures (TE) (nominal), (7) = (1)-(2)-(3)-(4.4.)+[AVE (4.1) (4.2) (4.3) (4.4)]</t>
  </si>
  <si>
    <t>(8) Adjusted TE (nominal),
(8) = (7)-(5)-(6)</t>
  </si>
  <si>
    <t>(9) Growth of nominal adjusted expenditure, %</t>
  </si>
  <si>
    <t>(9) Nominālo koriģēto kopējo izdevumu pieaugums, %</t>
  </si>
  <si>
    <t>(10) IKP deflators, %</t>
  </si>
  <si>
    <t>(11) Reālo koriģēto izdevumu pieaugums, %</t>
  </si>
  <si>
    <t>(12) Potenciālā IKP 10 gadu vidējais pieaugums, %</t>
  </si>
  <si>
    <t>(13) Deficītu samazinošais faktors, %</t>
  </si>
  <si>
    <t>(14) Potenciālais pieaugums bez VTM, %, (14) = (12)+(13)</t>
  </si>
  <si>
    <t>(10) GDP deflator, %</t>
  </si>
  <si>
    <t>(11) Growth of real adjusted expenditure, %</t>
  </si>
  <si>
    <t>(12) 10-year average growth of potential GDP, %</t>
  </si>
  <si>
    <t>(13) Deficit reduction factor, %</t>
  </si>
  <si>
    <t>(14) Potential growth reference rate if not at MTO, %, (14) = (12)+(13)</t>
  </si>
  <si>
    <t>(16) Vispārējās valdības kopējie izdevumi, ja kopējo izdevumu pieaugums = potenciālā IKP pieaugumu</t>
  </si>
  <si>
    <t>(17) GG total revenue</t>
  </si>
  <si>
    <t>(18) CG budget revenue (cash-flow)</t>
  </si>
  <si>
    <t>(19) Local government budget balance</t>
  </si>
  <si>
    <t>(20) Derived public persons budget balance</t>
  </si>
  <si>
    <t>(21) ESA corrections</t>
  </si>
  <si>
    <r>
      <t xml:space="preserve">Total  
</t>
    </r>
    <r>
      <rPr>
        <sz val="11"/>
        <rFont val="Times New Roman"/>
        <family val="1"/>
        <charset val="186"/>
      </rPr>
      <t>(18)-[(17)-(16)-(19)-(20)-(21)]</t>
    </r>
  </si>
  <si>
    <r>
      <t xml:space="preserve">Kopā 
</t>
    </r>
    <r>
      <rPr>
        <sz val="11"/>
        <rFont val="Times New Roman"/>
        <family val="1"/>
        <charset val="186"/>
      </rPr>
      <t>(18)-[(17)-(16)-(19)-(20)-(21)]</t>
    </r>
  </si>
  <si>
    <t>(21) EKS korekcijas</t>
  </si>
  <si>
    <t>(19) Pašvaldību budžetu bilance</t>
  </si>
  <si>
    <t>(20) No valsts budžeta daļēji atvasināto publisko personu un budžeta nefinansētu budžeta iestāžu budžetu bilance</t>
  </si>
  <si>
    <t>(17) Vispārējās valdības kopējie ieņēmumi</t>
  </si>
  <si>
    <t>(1) Koriģētie maksimāli pieļaujamie valsts budžeta izdevumi (precizētais Vispārējās valdības budžeta plāna projekts 2015.gadam)</t>
  </si>
  <si>
    <t>(2) Faktiskie ES fondu izdevumi pozīcijās, kas pakļaujas izlīdzināšanai</t>
  </si>
  <si>
    <t>(3) Valsts parāda vadības izdevumi pozīcijās, kas pakļaujas izlīdzināšanai</t>
  </si>
  <si>
    <t>(2) Expenditure of European Union structural funds,  Cohesion fund,  Common Agricultural Policy and  Common Fisheries Policy as subject to the smoothing mechanism</t>
  </si>
  <si>
    <t>(3) Government debt service expenditure, what is in the Treasury's competence as subject to the smoothing mechanism</t>
  </si>
  <si>
    <t xml:space="preserve">10) increase of expenditure resulting from adopting of normative act in accordance with the FDL Article 9, if according its provisions normative act is adopted which foresees to increase state budget revenues in order to cover respective increase of expenditure or reducing expenditure in amount compensating fall in state budget revenues, if normative act is adopted foreseeing to reduce state budget revenues. </t>
  </si>
  <si>
    <t>koriģēto maksimāli pieļaujamo valsts budžeta izdevumu korekcijas saskaņā ar FDL 5.pantu, t.sk.:</t>
  </si>
  <si>
    <t>4) increase of expenditure which is subject to the Constitution Article 62 as well as material losses arising from natural disasters, emergencies and natural or social processes complying with provision of second Paragraph of the FDL Article 12;</t>
  </si>
  <si>
    <t>6) expenditure in relation with projects and measures financed from European Union policy instruments and other foreign financial assistance programmes;</t>
  </si>
  <si>
    <t xml:space="preserve">7) expenditure for servicing that part of state debt falling under the competence of the Treasury; </t>
  </si>
  <si>
    <t>9) increase of expenditure related to fiscal risks not mentioned in the fifth Paragraph of the FDL Article 16 in accordance with fourth and fifth Paragraphs of the FDL Article 17, by complying with provisions of these Paragraphs;</t>
  </si>
  <si>
    <t>(1) Adjusted maximum permissible state budget expenditure (updated Draft budgetary plan of 2015)</t>
  </si>
  <si>
    <t>(1) Valsts budžeta ieņēmumi 
(naudas plūsmas metode)</t>
  </si>
  <si>
    <t>(5) Minimal structural balance, 
% of GDP</t>
  </si>
  <si>
    <t>(8) GDP, at current prices</t>
  </si>
  <si>
    <t>(4.1) Bruto pamatkapitāla veidošana 
(BPKV), t-3, P.51</t>
  </si>
  <si>
    <t>(4.1) Gross fixed capital formation 
(GFCF), t-3, P.51</t>
  </si>
  <si>
    <t>(7) Izlīdzinātie kopējie izdevumi (nominālie), 
(7) = (1)-(2)-(3)-(4.4.)+[VID (4.1) (4.2) (4.3)]</t>
  </si>
  <si>
    <t>(8) Koriģētie kopējie izdevumi (nominālie), 
(8) = (7)-(5)-(6)</t>
  </si>
  <si>
    <t>(15) Potenciālais pieaugums ar VTM, %, 
(15) = (12)</t>
  </si>
  <si>
    <t>(15) Potential growth reference rate, if at MTO, %, (15) = (12)</t>
  </si>
  <si>
    <t xml:space="preserve">(16) GG total expenditure, if TE growth = potential GDP growth </t>
  </si>
  <si>
    <t>(18) Valsts budžeta ieņēmumi (naudas plūsmas metode)</t>
  </si>
  <si>
    <t>adjustments of maximum permissible state budget expenditure according to the FDL Article 5, incl.:</t>
  </si>
  <si>
    <r>
      <t xml:space="preserve">Total 
</t>
    </r>
    <r>
      <rPr>
        <sz val="11"/>
        <color theme="1"/>
        <rFont val="Times New Roman"/>
        <family val="1"/>
        <charset val="204"/>
      </rPr>
      <t>(1)+ [Sum from 1) to 10)]+(2)+(3)</t>
    </r>
  </si>
  <si>
    <r>
      <t xml:space="preserve">Kopā 
</t>
    </r>
    <r>
      <rPr>
        <sz val="11"/>
        <color theme="1"/>
        <rFont val="Times New Roman"/>
        <family val="1"/>
        <charset val="204"/>
      </rPr>
      <t>(1)+ [Summa no 1) līdz 10)]+(2)+(3)</t>
    </r>
  </si>
  <si>
    <t>2016'FDP</t>
  </si>
  <si>
    <t>2016'SP</t>
  </si>
  <si>
    <t>2017'SP</t>
  </si>
  <si>
    <t>2017'FDP</t>
  </si>
  <si>
    <t>2018'SP</t>
  </si>
  <si>
    <t>2018'FDP</t>
  </si>
  <si>
    <t>Pensiju reformas atkāpe</t>
  </si>
  <si>
    <t>Deviation on pension reform</t>
  </si>
  <si>
    <t>Valdības nodokļu politikas izmaiņas</t>
  </si>
  <si>
    <t>(9) CG maximally permissable expenditure in accordance with fiscal rules,
(9) = IF [(6) &gt; (8); (4); (3)]</t>
  </si>
  <si>
    <t>(10) Fiskālā nodrošinājuma rezerve</t>
  </si>
  <si>
    <t>(10) Fiscal safety reserve</t>
  </si>
  <si>
    <t>(11) Valsts budžeta izdevumi, ņemot vērā fiskālā nodrošinājuma rezervi, (11) = (9) + (10)</t>
  </si>
  <si>
    <t>(11) CG expenditure, taking into account fiscal safety reserve, 
(11) = (9) + (10)</t>
  </si>
  <si>
    <t>Strukturālā bilance atbilstoši FDL</t>
  </si>
  <si>
    <t>Structural balance in line with FDL</t>
  </si>
  <si>
    <r>
      <t>Skaitlisko nosacījumu izpildes kopsavilkums</t>
    </r>
    <r>
      <rPr>
        <vertAlign val="superscript"/>
        <sz val="12"/>
        <color theme="1"/>
        <rFont val="Times New Roman"/>
        <family val="1"/>
        <charset val="204"/>
      </rPr>
      <t>1</t>
    </r>
  </si>
  <si>
    <r>
      <t>Summary of numerical conditions fulfilment</t>
    </r>
    <r>
      <rPr>
        <vertAlign val="superscript"/>
        <sz val="12"/>
        <color theme="1"/>
        <rFont val="Times New Roman"/>
        <family val="1"/>
        <charset val="204"/>
      </rPr>
      <t>1</t>
    </r>
  </si>
  <si>
    <r>
      <rPr>
        <i/>
        <vertAlign val="superscript"/>
        <sz val="10"/>
        <color theme="1"/>
        <rFont val="Times New Roman"/>
        <family val="1"/>
        <charset val="204"/>
      </rPr>
      <t>1</t>
    </r>
    <r>
      <rPr>
        <i/>
        <sz val="10"/>
        <color theme="1"/>
        <rFont val="Times New Roman"/>
        <family val="1"/>
        <charset val="204"/>
      </rPr>
      <t xml:space="preserve"> Padome veica FDL skaitlisko kritēriju izvērtēšanu balstoties uz SP 2015./18. un tās sagatavošanas stadijā no FM saņemtajem datiem. Tālākajā darbā pie VB 2016. gadam un VTBI 2016./18. gadiem sagatavošanas stadijā šie rādītāji varētu mainīties.</t>
    </r>
  </si>
  <si>
    <r>
      <rPr>
        <i/>
        <vertAlign val="superscript"/>
        <sz val="10"/>
        <color theme="1"/>
        <rFont val="Times New Roman"/>
        <family val="1"/>
        <charset val="204"/>
      </rPr>
      <t>1</t>
    </r>
    <r>
      <rPr>
        <i/>
        <sz val="10"/>
        <color theme="1"/>
        <rFont val="Times New Roman"/>
        <family val="1"/>
        <charset val="204"/>
      </rPr>
      <t xml:space="preserve"> The Council performed FDL numerical conditions evaluation on the basis of the SP 2015/18 and the received data from the MoF at the preparatory phase. During the further work on the SB 2016 and MTBF 2016/18 these figures could change.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</si>
</sst>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91">
    <numFmt numFmtId="41" formatCode="_-* #,##0_-;\-* #,##0_-;_-*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0.0"/>
    <numFmt numFmtId="168" formatCode="0.0"/>
    <numFmt numFmtId="169" formatCode="_ * #,##0.00_ ;_ * \-#,##0.00_ ;_ * &quot;-&quot;??_ ;_ @_ "/>
    <numFmt numFmtId="170" formatCode="@\ *."/>
    <numFmt numFmtId="171" formatCode="&quot;   &quot;@"/>
    <numFmt numFmtId="172" formatCode="\ \ \ \ \ \ \ \ \ \ @\ *."/>
    <numFmt numFmtId="173" formatCode="\ \ \ \ \ \ \ \ \ \ \ \ @\ *."/>
    <numFmt numFmtId="174" formatCode="\ \ \ \ \ \ \ \ \ \ \ \ @"/>
    <numFmt numFmtId="175" formatCode="\ \ \ \ \ \ \ \ \ \ \ \ \ @\ *."/>
    <numFmt numFmtId="176" formatCode="\ @\ *."/>
    <numFmt numFmtId="177" formatCode="\ @"/>
    <numFmt numFmtId="178" formatCode="&quot;      &quot;@"/>
    <numFmt numFmtId="179" formatCode="\ \ @\ *."/>
    <numFmt numFmtId="180" formatCode="\ \ @"/>
    <numFmt numFmtId="181" formatCode="&quot;         &quot;@"/>
    <numFmt numFmtId="182" formatCode="\ \ \ @\ *."/>
    <numFmt numFmtId="183" formatCode="\ \ \ @"/>
    <numFmt numFmtId="184" formatCode="&quot;            &quot;@"/>
    <numFmt numFmtId="185" formatCode="\ \ \ \ @\ *."/>
    <numFmt numFmtId="186" formatCode="\ \ \ \ @"/>
    <numFmt numFmtId="187" formatCode="&quot;               &quot;@"/>
    <numFmt numFmtId="188" formatCode="\ \ \ \ \ \ @\ *."/>
    <numFmt numFmtId="189" formatCode="\ \ \ \ \ \ @"/>
    <numFmt numFmtId="190" formatCode="\ \ \ \ \ \ \ @\ *."/>
    <numFmt numFmtId="191" formatCode="\ \ \ \ \ \ \ \ \ @\ *."/>
    <numFmt numFmtId="192" formatCode="\ \ \ \ \ \ \ \ \ @"/>
    <numFmt numFmtId="193" formatCode="_-[$CHF]\ \ #,##0.00_-;\-[$CHF]\ * #,##0.00_-;_-[$CHF]\ * &quot;-&quot;??_-;_-@_-"/>
    <numFmt numFmtId="194" formatCode="#,##0;[Red]\(#,##0\)"/>
    <numFmt numFmtId="195" formatCode="0.000_)"/>
    <numFmt numFmtId="196" formatCode="&quot; &quot;#,##0.00&quot; &quot;;&quot; -&quot;#,##0.00&quot; &quot;;&quot; -&quot;00&quot; &quot;;&quot; &quot;@&quot; &quot;"/>
    <numFmt numFmtId="197" formatCode="#,##0.000"/>
    <numFmt numFmtId="198" formatCode="_-&quot;$&quot;* #,##0_-;\-&quot;$&quot;* #,##0_-;_-&quot;$&quot;* &quot;-&quot;_-;_-@_-"/>
    <numFmt numFmtId="199" formatCode="[$DEM-4C0A]#,##0.00_ ;\-[$DEM-4C0A]#,##0.00\ "/>
    <numFmt numFmtId="200" formatCode="#,##0.00\ &quot;F&quot;;\-#,##0.00\ &quot;F&quot;"/>
    <numFmt numFmtId="201" formatCode="_-[$€-2]* #,##0.00_-;\-[$€-2]* #,##0.00_-;_-[$€-2]* &quot;-&quot;??_-"/>
    <numFmt numFmtId="202" formatCode="General_)"/>
    <numFmt numFmtId="203" formatCode="_-* #,##0\ _F_t_-;\-* #,##0\ _F_t_-;_-* &quot;-&quot;\ _F_t_-;_-@_-"/>
    <numFmt numFmtId="204" formatCode="_-* #,##0.00\ _F_t_-;\-* #,##0.00\ _F_t_-;_-* &quot;-&quot;??\ _F_t_-;_-@_-"/>
    <numFmt numFmtId="205" formatCode="#."/>
    <numFmt numFmtId="206" formatCode="#,#00"/>
    <numFmt numFmtId="207" formatCode="[&gt;0.05]#,##0.0;[&lt;-0.05]\-#,##0.0;\-\-&quot; &quot;;"/>
    <numFmt numFmtId="208" formatCode="[&gt;0.5]#,##0;[&lt;-0.5]\-#,##0;\-\-&quot; &quot;;"/>
    <numFmt numFmtId="209" formatCode="[$JPY]\ #,##0.00;\-[$JPY]\ #,##0.00"/>
    <numFmt numFmtId="210" formatCode="0.000"/>
    <numFmt numFmtId="211" formatCode="#,##0\ &quot;Kč&quot;;\-#,##0\ &quot;Kč&quot;"/>
    <numFmt numFmtId="212" formatCode="_-* #,##0.00\ &quot;Kč&quot;_-;\-* #,##0.00\ &quot;Kč&quot;_-;_-* &quot;-&quot;??\ &quot;Kč&quot;_-;_-@_-"/>
    <numFmt numFmtId="213" formatCode="_-* #,##0\ _F_-;\-* #,##0\ _F_-;_-* &quot;-&quot;\ _F_-;_-@_-"/>
    <numFmt numFmtId="214" formatCode="_-* #,##0.00\ _F_-;\-* #,##0.00\ _F_-;_-* &quot;-&quot;??\ _F_-;_-@_-"/>
    <numFmt numFmtId="215" formatCode="&quot;Cr$&quot;#,##0_);[Red]\(&quot;Cr$&quot;#,##0\)"/>
    <numFmt numFmtId="216" formatCode="&quot;Cr$&quot;#,##0.00_);[Red]\(&quot;Cr$&quot;#,##0.00\)"/>
    <numFmt numFmtId="217" formatCode="\$#,"/>
    <numFmt numFmtId="218" formatCode="#,##0&quot; FB&quot;;[Red]\-#,##0&quot; FB&quot;"/>
    <numFmt numFmtId="219" formatCode="#,##0.00&quot; FB&quot;;[Red]\-#,##0.00&quot; FB&quot;"/>
    <numFmt numFmtId="220" formatCode="&quot;$&quot;#,#00"/>
    <numFmt numFmtId="221" formatCode="&quot;$&quot;#,"/>
    <numFmt numFmtId="222" formatCode="ddd\ d\-mmm\-yy"/>
    <numFmt numFmtId="223" formatCode="[&gt;=0.05]#,##0.0;[&lt;=-0.05]\-#,##0.0;?0.0"/>
    <numFmt numFmtId="224" formatCode="_-* #,##0\ &quot;Ft&quot;_-;\-* #,##0\ &quot;Ft&quot;_-;_-* &quot;-&quot;\ &quot;Ft&quot;_-;_-@_-"/>
    <numFmt numFmtId="225" formatCode="_-* #,##0.00\ &quot;Ft&quot;_-;\-* #,##0.00\ &quot;Ft&quot;_-;_-* &quot;-&quot;??\ &quot;Ft&quot;_-;_-@_-"/>
    <numFmt numFmtId="226" formatCode="[Black]#,##0.0;[Black]\-#,##0.0;;"/>
    <numFmt numFmtId="227" formatCode="[Black][&gt;0.05]#,##0.0;[Black][&lt;-0.05]\-#,##0.0;;"/>
    <numFmt numFmtId="228" formatCode="[Black][&gt;0.5]#,##0;[Black][&lt;-0.5]\-#,##0;;"/>
    <numFmt numFmtId="229" formatCode="%#,#00"/>
    <numFmt numFmtId="230" formatCode="#.##000"/>
    <numFmt numFmtId="231" formatCode="dd\-mmm\-yy_)"/>
    <numFmt numFmtId="232" formatCode="#,##0_)"/>
    <numFmt numFmtId="233" formatCode="#.##0,"/>
    <numFmt numFmtId="234" formatCode="#,##0.000000"/>
    <numFmt numFmtId="235" formatCode="[$$-409]#,##0.00_ ;\-[$$-409]#,##0.00\ "/>
    <numFmt numFmtId="236" formatCode="\(\$#,###\)"/>
    <numFmt numFmtId="237" formatCode="[$$-1009]#,##0.00;\-[$$-1009]#,##0.00"/>
    <numFmt numFmtId="238" formatCode="0&quot;.&quot;0"/>
    <numFmt numFmtId="239" formatCode="General\ \ \ \ \ \ "/>
    <numFmt numFmtId="240" formatCode="0.0\ \ \ \ \ \ \ \ "/>
    <numFmt numFmtId="241" formatCode="mmmm\ yyyy"/>
    <numFmt numFmtId="242" formatCode="_-* #,##0\ &quot;крб.&quot;_-;\-* #,##0\ &quot;крб.&quot;_-;_-* &quot;-&quot;\ &quot;крб.&quot;_-;_-@_-"/>
    <numFmt numFmtId="243" formatCode="_-* #,##0.00\ &quot;крб.&quot;_-;\-* #,##0.00\ &quot;крб.&quot;_-;_-* &quot;-&quot;??\ &quot;крб.&quot;_-;_-@_-"/>
    <numFmt numFmtId="244" formatCode="_-* #,##0\ _к_р_б_._-;\-* #,##0\ _к_р_б_._-;_-* &quot;-&quot;\ _к_р_б_._-;_-@_-"/>
    <numFmt numFmtId="245" formatCode="_-* #,##0.00\ _к_р_б_._-;\-* #,##0.00\ _к_р_б_._-;_-* &quot;-&quot;??\ _к_р_б_._-;_-@_-"/>
    <numFmt numFmtId="246" formatCode="_-[$€-2]\ * #,##0.00_-;\-[$€-2]\ * #,##0.00_-;_-[$€-2]\ * &quot;-&quot;??_-"/>
    <numFmt numFmtId="247" formatCode="________@"/>
    <numFmt numFmtId="248" formatCode="____________@"/>
    <numFmt numFmtId="249" formatCode="________________@"/>
    <numFmt numFmtId="250" formatCode="____________________@"/>
    <numFmt numFmtId="251" formatCode="_-* #,##0;[Red]\-* #,##0;_-* &quot;0&quot;;_-@"/>
    <numFmt numFmtId="252" formatCode="0.0%"/>
  </numFmts>
  <fonts count="245">
    <font>
      <sz val="11"/>
      <color theme="1"/>
      <name val="Calibri"/>
      <family val="2"/>
      <charset val="186"/>
      <scheme val="minor"/>
    </font>
    <font>
      <sz val="11"/>
      <color theme="1"/>
      <name val="Calibri"/>
      <family val="2"/>
      <scheme val="minor"/>
    </font>
    <font>
      <sz val="11"/>
      <color theme="1"/>
      <name val="Calibri"/>
      <family val="2"/>
      <charset val="186"/>
      <scheme val="minor"/>
    </font>
    <font>
      <sz val="11"/>
      <color theme="1"/>
      <name val="Times New Roman"/>
      <family val="1"/>
      <charset val="204"/>
    </font>
    <font>
      <i/>
      <sz val="10"/>
      <color theme="1"/>
      <name val="Times New Roman"/>
      <family val="1"/>
      <charset val="204"/>
    </font>
    <font>
      <sz val="10"/>
      <color theme="1"/>
      <name val="Times New Roman"/>
      <family val="1"/>
      <charset val="204"/>
    </font>
    <font>
      <sz val="10"/>
      <color theme="1"/>
      <name val="Times New Roman"/>
      <family val="1"/>
      <charset val="186"/>
    </font>
    <font>
      <sz val="11"/>
      <color theme="1"/>
      <name val="Times New Roman"/>
      <family val="1"/>
      <charset val="186"/>
    </font>
    <font>
      <i/>
      <sz val="11"/>
      <color theme="1"/>
      <name val="Times New Roman"/>
      <family val="1"/>
      <charset val="204"/>
    </font>
    <font>
      <sz val="11"/>
      <name val="Times New Roman"/>
      <family val="1"/>
      <charset val="204"/>
    </font>
    <font>
      <b/>
      <sz val="11"/>
      <color theme="1"/>
      <name val="Times New Roman"/>
      <family val="1"/>
      <charset val="204"/>
    </font>
    <font>
      <b/>
      <sz val="11"/>
      <name val="Times New Roman"/>
      <family val="1"/>
      <charset val="204"/>
    </font>
    <font>
      <i/>
      <sz val="10"/>
      <name val="Times New Roman"/>
      <family val="1"/>
      <charset val="204"/>
    </font>
    <font>
      <sz val="10"/>
      <name val="Times New Roman"/>
      <family val="1"/>
      <charset val="204"/>
    </font>
    <font>
      <sz val="10"/>
      <color theme="1"/>
      <name val="Calibri"/>
      <family val="2"/>
      <charset val="186"/>
      <scheme val="minor"/>
    </font>
    <font>
      <i/>
      <sz val="10"/>
      <color theme="1"/>
      <name val="Times New Roman"/>
      <family val="1"/>
      <charset val="186"/>
    </font>
    <font>
      <sz val="11"/>
      <name val="Times New Roman"/>
      <family val="1"/>
      <charset val="186"/>
    </font>
    <font>
      <b/>
      <sz val="11"/>
      <name val="Times New Roman"/>
      <family val="1"/>
      <charset val="186"/>
    </font>
    <font>
      <b/>
      <i/>
      <sz val="11"/>
      <color theme="1"/>
      <name val="Times New Roman"/>
      <family val="1"/>
      <charset val="204"/>
    </font>
    <font>
      <sz val="12"/>
      <color theme="1"/>
      <name val="Times New Roman"/>
      <family val="1"/>
      <charset val="204"/>
    </font>
    <font>
      <sz val="12"/>
      <color theme="1"/>
      <name val="Times New Roman"/>
      <family val="1"/>
      <charset val="186"/>
    </font>
    <font>
      <b/>
      <sz val="11"/>
      <color theme="1"/>
      <name val="Times New Roman"/>
      <family val="1"/>
      <charset val="186"/>
    </font>
    <font>
      <sz val="10"/>
      <color theme="0"/>
      <name val="Times New Roman"/>
      <family val="1"/>
      <charset val="204"/>
    </font>
    <font>
      <sz val="12"/>
      <color theme="1"/>
      <name val="Times New Roman"/>
      <family val="2"/>
      <charset val="186"/>
    </font>
    <font>
      <sz val="10"/>
      <name val="RimHelvetica"/>
    </font>
    <font>
      <sz val="18"/>
      <color theme="3"/>
      <name val="Calibri Light"/>
      <family val="2"/>
      <charset val="186"/>
      <scheme val="major"/>
    </font>
    <font>
      <sz val="12"/>
      <color theme="1"/>
      <name val="Calibri"/>
      <family val="2"/>
      <charset val="186"/>
    </font>
    <font>
      <sz val="10"/>
      <name val="Times New Roman"/>
      <family val="1"/>
      <charset val="186"/>
    </font>
    <font>
      <b/>
      <sz val="10"/>
      <name val="Times New Roman"/>
      <family val="1"/>
      <charset val="186"/>
    </font>
    <font>
      <sz val="10"/>
      <color rgb="FF000000"/>
      <name val="MS Sans Serif"/>
      <family val="2"/>
      <charset val="186"/>
    </font>
    <font>
      <sz val="10"/>
      <color indexed="8"/>
      <name val="MS Sans Serif"/>
      <family val="2"/>
      <charset val="186"/>
    </font>
    <font>
      <sz val="10"/>
      <name val="Helv"/>
    </font>
    <font>
      <sz val="10"/>
      <name val="Arial"/>
      <family val="2"/>
      <charset val="186"/>
    </font>
    <font>
      <sz val="10"/>
      <color indexed="8"/>
      <name val="Arial"/>
      <family val="2"/>
      <charset val="186"/>
    </font>
    <font>
      <sz val="8"/>
      <name val="Arial"/>
      <family val="2"/>
    </font>
    <font>
      <sz val="12"/>
      <name val="Times New Roman"/>
      <family val="1"/>
    </font>
    <font>
      <sz val="7"/>
      <name val="Letter Gothic CE"/>
      <family val="3"/>
      <charset val="238"/>
    </font>
    <font>
      <sz val="11"/>
      <color indexed="8"/>
      <name val="Calibri"/>
      <family val="2"/>
    </font>
    <font>
      <sz val="10"/>
      <color rgb="FF000000"/>
      <name val="Arial"/>
      <family val="2"/>
      <charset val="186"/>
    </font>
    <font>
      <sz val="7"/>
      <name val="Arial"/>
      <family val="2"/>
    </font>
    <font>
      <sz val="9"/>
      <name val="Times New Roman"/>
      <family val="1"/>
    </font>
    <font>
      <sz val="11"/>
      <color indexed="9"/>
      <name val="Calibri"/>
      <family val="2"/>
    </font>
    <font>
      <sz val="10"/>
      <color rgb="FFFFFFFF"/>
      <name val="Arial"/>
      <family val="2"/>
      <charset val="186"/>
    </font>
    <font>
      <sz val="11"/>
      <color rgb="FF000000"/>
      <name val="Calibri"/>
      <family val="2"/>
      <charset val="186"/>
    </font>
    <font>
      <sz val="11"/>
      <color rgb="FFFFFFFF"/>
      <name val="Calibri"/>
      <family val="2"/>
      <charset val="186"/>
    </font>
    <font>
      <b/>
      <sz val="10"/>
      <name val="Arial"/>
      <family val="2"/>
    </font>
    <font>
      <sz val="8"/>
      <color indexed="12"/>
      <name val="Helv"/>
    </font>
    <font>
      <sz val="10"/>
      <name val="Geneva"/>
    </font>
    <font>
      <sz val="8"/>
      <color indexed="12"/>
      <name val="Helv"/>
      <family val="2"/>
    </font>
    <font>
      <sz val="11"/>
      <color indexed="10"/>
      <name val="Calibri"/>
      <family val="2"/>
    </font>
    <font>
      <sz val="11"/>
      <color indexed="20"/>
      <name val="Calibri"/>
      <family val="2"/>
    </font>
    <font>
      <sz val="11"/>
      <color rgb="FF800000"/>
      <name val="Calibri"/>
      <family val="2"/>
      <charset val="186"/>
    </font>
    <font>
      <sz val="12"/>
      <name val="±¼¸²Ã¼"/>
      <charset val="129"/>
    </font>
    <font>
      <sz val="1"/>
      <color indexed="8"/>
      <name val="Courier"/>
      <family val="1"/>
      <charset val="186"/>
    </font>
    <font>
      <i/>
      <sz val="1"/>
      <color indexed="8"/>
      <name val="Courier"/>
      <family val="1"/>
      <charset val="186"/>
    </font>
    <font>
      <b/>
      <sz val="11"/>
      <color indexed="52"/>
      <name val="Calibri"/>
      <family val="2"/>
    </font>
    <font>
      <b/>
      <sz val="11"/>
      <color rgb="FFFF6600"/>
      <name val="Calibri"/>
      <family val="2"/>
      <charset val="186"/>
    </font>
    <font>
      <sz val="10"/>
      <name val="Arial CE"/>
      <family val="2"/>
      <charset val="238"/>
    </font>
    <font>
      <sz val="11"/>
      <color indexed="52"/>
      <name val="Calibri"/>
      <family val="2"/>
    </font>
    <font>
      <b/>
      <sz val="11"/>
      <color indexed="9"/>
      <name val="Calibri"/>
      <family val="2"/>
    </font>
    <font>
      <b/>
      <sz val="11"/>
      <color rgb="FFFFFFFF"/>
      <name val="Calibri"/>
      <family val="2"/>
      <charset val="186"/>
    </font>
    <font>
      <sz val="10"/>
      <color indexed="8"/>
      <name val="Verdana"/>
      <family val="2"/>
      <charset val="186"/>
    </font>
    <font>
      <i/>
      <sz val="10"/>
      <color indexed="8"/>
      <name val="Verdana"/>
      <family val="2"/>
      <charset val="186"/>
    </font>
    <font>
      <b/>
      <sz val="10"/>
      <color indexed="8"/>
      <name val="Verdana"/>
      <family val="2"/>
      <charset val="186"/>
    </font>
    <font>
      <sz val="11"/>
      <color indexed="8"/>
      <name val="Verdana"/>
      <family val="2"/>
      <charset val="186"/>
    </font>
    <font>
      <b/>
      <sz val="11"/>
      <color indexed="8"/>
      <name val="Verdana"/>
      <family val="2"/>
      <charset val="186"/>
    </font>
    <font>
      <b/>
      <sz val="13"/>
      <color indexed="9"/>
      <name val="Verdana"/>
      <family val="2"/>
      <charset val="186"/>
    </font>
    <font>
      <sz val="10"/>
      <color indexed="54"/>
      <name val="Verdana"/>
      <family val="2"/>
      <charset val="186"/>
    </font>
    <font>
      <sz val="11"/>
      <color indexed="8"/>
      <name val="Arial"/>
      <family val="2"/>
      <charset val="186"/>
    </font>
    <font>
      <sz val="11"/>
      <name val="Tms Rmn"/>
      <family val="1"/>
    </font>
    <font>
      <sz val="12"/>
      <color rgb="FF000000"/>
      <name val="Times New Roman"/>
      <family val="1"/>
      <charset val="186"/>
    </font>
    <font>
      <sz val="9"/>
      <name val="Times"/>
      <family val="1"/>
    </font>
    <font>
      <sz val="8"/>
      <name val="Tahoma"/>
      <family val="2"/>
      <charset val="186"/>
    </font>
    <font>
      <sz val="10"/>
      <name val="Arial"/>
      <family val="2"/>
    </font>
    <font>
      <sz val="12"/>
      <name val="TIMES"/>
      <family val="1"/>
    </font>
    <font>
      <sz val="8"/>
      <name val="Arial Cyr"/>
      <charset val="204"/>
    </font>
    <font>
      <b/>
      <sz val="9"/>
      <name val="Arial"/>
      <family val="2"/>
    </font>
    <font>
      <sz val="10"/>
      <name val="Times New Roman"/>
      <family val="1"/>
    </font>
    <font>
      <b/>
      <sz val="11"/>
      <color indexed="8"/>
      <name val="Calibri"/>
      <family val="2"/>
    </font>
    <font>
      <b/>
      <sz val="11"/>
      <color rgb="FF000000"/>
      <name val="Calibri"/>
      <family val="2"/>
      <charset val="186"/>
    </font>
    <font>
      <sz val="11"/>
      <color indexed="62"/>
      <name val="Calibri"/>
      <family val="2"/>
    </font>
    <font>
      <sz val="10"/>
      <name val="MS Sans Serif"/>
      <family val="2"/>
      <charset val="186"/>
    </font>
    <font>
      <sz val="12"/>
      <name val="Helv"/>
    </font>
    <font>
      <sz val="10"/>
      <color rgb="FF000000"/>
      <name val="BaltGaramond"/>
      <charset val="186"/>
    </font>
    <font>
      <i/>
      <sz val="11"/>
      <color indexed="23"/>
      <name val="Calibri"/>
      <family val="2"/>
    </font>
    <font>
      <i/>
      <sz val="10"/>
      <color rgb="FF808080"/>
      <name val="Arial"/>
      <family val="2"/>
      <charset val="186"/>
    </font>
    <font>
      <sz val="10"/>
      <name val="MS Sans Serif"/>
      <family val="2"/>
    </font>
    <font>
      <sz val="10"/>
      <color rgb="FF000000"/>
      <name val="Courier"/>
      <family val="1"/>
      <charset val="186"/>
    </font>
    <font>
      <sz val="10"/>
      <name val="Courier"/>
      <family val="1"/>
      <charset val="186"/>
    </font>
    <font>
      <sz val="1"/>
      <color indexed="16"/>
      <name val="Courier"/>
      <family val="1"/>
      <charset val="186"/>
    </font>
    <font>
      <sz val="14"/>
      <name val="Helv"/>
    </font>
    <font>
      <sz val="10"/>
      <color indexed="12"/>
      <name val="Arial"/>
      <family val="2"/>
    </font>
    <font>
      <sz val="10"/>
      <color indexed="20"/>
      <name val="Arial"/>
      <family val="2"/>
    </font>
    <font>
      <sz val="10"/>
      <color indexed="14"/>
      <name val="Arial"/>
      <family val="2"/>
    </font>
    <font>
      <sz val="11"/>
      <color indexed="17"/>
      <name val="Calibri"/>
      <family val="2"/>
    </font>
    <font>
      <sz val="11"/>
      <color rgb="FF008000"/>
      <name val="Calibri"/>
      <family val="2"/>
      <charset val="186"/>
    </font>
    <font>
      <b/>
      <sz val="12"/>
      <name val="Arial"/>
      <family val="2"/>
    </font>
    <font>
      <b/>
      <sz val="18"/>
      <name val="Arial"/>
      <family val="2"/>
      <charset val="186"/>
    </font>
    <font>
      <b/>
      <sz val="15"/>
      <color rgb="FF333399"/>
      <name val="Calibri"/>
      <family val="2"/>
      <charset val="186"/>
    </font>
    <font>
      <b/>
      <sz val="12"/>
      <name val="Arial"/>
      <family val="2"/>
      <charset val="186"/>
    </font>
    <font>
      <b/>
      <sz val="13"/>
      <color rgb="FF333399"/>
      <name val="Calibri"/>
      <family val="2"/>
      <charset val="186"/>
    </font>
    <font>
      <b/>
      <sz val="11"/>
      <color indexed="56"/>
      <name val="Calibri"/>
      <family val="2"/>
    </font>
    <font>
      <b/>
      <sz val="11"/>
      <color rgb="FF333399"/>
      <name val="Calibri"/>
      <family val="2"/>
      <charset val="186"/>
    </font>
    <font>
      <b/>
      <sz val="1"/>
      <color indexed="8"/>
      <name val="Courier"/>
      <family val="1"/>
      <charset val="186"/>
    </font>
    <font>
      <u/>
      <sz val="10"/>
      <color indexed="12"/>
      <name val="Times New Roman CE"/>
      <charset val="238"/>
    </font>
    <font>
      <u/>
      <sz val="10"/>
      <color indexed="12"/>
      <name val="Courier"/>
      <family val="1"/>
      <charset val="186"/>
    </font>
    <font>
      <u/>
      <sz val="10"/>
      <color indexed="36"/>
      <name val="Courier"/>
      <family val="1"/>
      <charset val="186"/>
    </font>
    <font>
      <u/>
      <sz val="5"/>
      <color indexed="12"/>
      <name val="Courier"/>
      <family val="1"/>
      <charset val="186"/>
    </font>
    <font>
      <u/>
      <sz val="11"/>
      <color rgb="FF0000FF"/>
      <name val="Calibri"/>
      <family val="2"/>
      <charset val="186"/>
    </font>
    <font>
      <u/>
      <sz val="10"/>
      <color indexed="20"/>
      <name val="Arial"/>
      <family val="2"/>
      <charset val="186"/>
    </font>
    <font>
      <sz val="10"/>
      <name val="Arial Cyr"/>
      <charset val="204"/>
    </font>
    <font>
      <sz val="11"/>
      <color rgb="FF3366FF"/>
      <name val="Calibri"/>
      <family val="2"/>
      <charset val="186"/>
    </font>
    <font>
      <u/>
      <sz val="10"/>
      <color indexed="36"/>
      <name val="Arial Tur"/>
      <charset val="162"/>
    </font>
    <font>
      <u/>
      <sz val="10"/>
      <color indexed="12"/>
      <name val="Arial Tur"/>
      <charset val="162"/>
    </font>
    <font>
      <sz val="10"/>
      <name val="CTimesRoman"/>
      <family val="2"/>
    </font>
    <font>
      <sz val="10"/>
      <color indexed="10"/>
      <name val="Arial"/>
      <family val="2"/>
    </font>
    <font>
      <sz val="11"/>
      <color rgb="FFFF6600"/>
      <name val="Calibri"/>
      <family val="2"/>
      <charset val="186"/>
    </font>
    <font>
      <sz val="8"/>
      <color indexed="8"/>
      <name val="Helv"/>
    </font>
    <font>
      <u/>
      <sz val="10"/>
      <color indexed="36"/>
      <name val="Times New Roman CE"/>
      <charset val="238"/>
    </font>
    <font>
      <sz val="10"/>
      <name val="Arial CE"/>
    </font>
    <font>
      <sz val="9"/>
      <name val="Arial"/>
      <family val="2"/>
    </font>
    <font>
      <sz val="10"/>
      <name val="Arial CE"/>
      <charset val="238"/>
    </font>
    <font>
      <sz val="10"/>
      <name val="Courier"/>
      <family val="3"/>
    </font>
    <font>
      <sz val="11"/>
      <color indexed="60"/>
      <name val="Calibri"/>
      <family val="2"/>
    </font>
    <font>
      <sz val="11"/>
      <color rgb="FF993300"/>
      <name val="Calibri"/>
      <family val="2"/>
      <charset val="186"/>
    </font>
    <font>
      <sz val="10"/>
      <name val="DUTCH"/>
    </font>
    <font>
      <sz val="10"/>
      <name val="Tms Rmn"/>
    </font>
    <font>
      <sz val="8"/>
      <color rgb="FF000000"/>
      <name val="BaltTimesRoman"/>
      <charset val="186"/>
    </font>
    <font>
      <sz val="10"/>
      <name val="MS Sans Serif"/>
      <family val="2"/>
      <charset val="204"/>
    </font>
    <font>
      <sz val="10"/>
      <color rgb="FF000000"/>
      <name val="RimHelvetica"/>
      <charset val="186"/>
    </font>
    <font>
      <sz val="12"/>
      <name val="Times New Roman"/>
      <family val="1"/>
      <charset val="186"/>
    </font>
    <font>
      <sz val="10"/>
      <name val="Times New Roman CE"/>
    </font>
    <font>
      <i/>
      <sz val="10"/>
      <name val="Helv"/>
    </font>
    <font>
      <sz val="10"/>
      <color indexed="8"/>
      <name val="Arial"/>
      <family val="2"/>
    </font>
    <font>
      <sz val="14"/>
      <name val="Times New Roman CE"/>
      <charset val="238"/>
    </font>
    <font>
      <b/>
      <sz val="11"/>
      <color indexed="63"/>
      <name val="Calibri"/>
      <family val="2"/>
    </font>
    <font>
      <b/>
      <sz val="11"/>
      <color rgb="FF333333"/>
      <name val="Calibri"/>
      <family val="2"/>
      <charset val="186"/>
    </font>
    <font>
      <sz val="10"/>
      <color theme="1"/>
      <name val="Arial"/>
      <family val="2"/>
      <charset val="186"/>
    </font>
    <font>
      <sz val="10"/>
      <color indexed="16"/>
      <name val="Arial"/>
      <family val="2"/>
    </font>
    <font>
      <b/>
      <sz val="10"/>
      <name val="MS Sans Serif"/>
      <family val="2"/>
      <charset val="186"/>
    </font>
    <font>
      <sz val="10"/>
      <color indexed="10"/>
      <name val="MS Sans Serif"/>
      <family val="2"/>
      <charset val="186"/>
    </font>
    <font>
      <sz val="8"/>
      <name val="Helv"/>
    </font>
    <font>
      <b/>
      <sz val="10"/>
      <color indexed="8"/>
      <name val="Arial"/>
      <family val="2"/>
    </font>
    <font>
      <b/>
      <sz val="10"/>
      <color rgb="FF000000"/>
      <name val="Arial"/>
      <family val="2"/>
      <charset val="186"/>
    </font>
    <font>
      <b/>
      <sz val="10"/>
      <color indexed="39"/>
      <name val="Arial"/>
      <family val="2"/>
    </font>
    <font>
      <b/>
      <sz val="10"/>
      <color rgb="FF0000FF"/>
      <name val="Arial"/>
      <family val="2"/>
      <charset val="186"/>
    </font>
    <font>
      <b/>
      <sz val="10"/>
      <color rgb="FF000000"/>
      <name val="Times New Roman"/>
      <family val="1"/>
      <charset val="186"/>
    </font>
    <font>
      <sz val="11"/>
      <color indexed="9"/>
      <name val="Arial"/>
      <family val="2"/>
    </font>
    <font>
      <sz val="11"/>
      <name val="Arial"/>
      <family val="2"/>
    </font>
    <font>
      <b/>
      <sz val="11"/>
      <color indexed="9"/>
      <name val="Arial"/>
      <family val="2"/>
    </font>
    <font>
      <b/>
      <sz val="12"/>
      <color indexed="8"/>
      <name val="Arial"/>
      <family val="2"/>
      <charset val="186"/>
    </font>
    <font>
      <b/>
      <sz val="12"/>
      <color rgb="FF000000"/>
      <name val="Arial"/>
      <family val="2"/>
      <charset val="186"/>
    </font>
    <font>
      <sz val="10"/>
      <color indexed="56"/>
      <name val="Arial"/>
      <family val="2"/>
    </font>
    <font>
      <sz val="10"/>
      <color rgb="FF000000"/>
      <name val="Times New Roman"/>
      <family val="1"/>
      <charset val="186"/>
    </font>
    <font>
      <sz val="10"/>
      <color indexed="39"/>
      <name val="Arial"/>
      <family val="2"/>
    </font>
    <font>
      <sz val="10"/>
      <color rgb="FF0000FF"/>
      <name val="Arial"/>
      <family val="2"/>
      <charset val="186"/>
    </font>
    <font>
      <sz val="10"/>
      <color indexed="8"/>
      <name val="Times New Roman"/>
      <family val="1"/>
      <charset val="186"/>
    </font>
    <font>
      <b/>
      <sz val="11"/>
      <color indexed="56"/>
      <name val="Arial"/>
      <family val="2"/>
    </font>
    <font>
      <b/>
      <i/>
      <sz val="11"/>
      <color indexed="56"/>
      <name val="Arial"/>
      <family val="2"/>
    </font>
    <font>
      <b/>
      <sz val="11"/>
      <color indexed="18"/>
      <name val="Arial Narrow"/>
      <family val="2"/>
    </font>
    <font>
      <sz val="19"/>
      <color indexed="48"/>
      <name val="Arial"/>
      <family val="2"/>
      <charset val="186"/>
    </font>
    <font>
      <sz val="19"/>
      <color rgb="FF3366FF"/>
      <name val="Arial"/>
      <family val="2"/>
      <charset val="186"/>
    </font>
    <font>
      <sz val="10"/>
      <color rgb="FFFF0000"/>
      <name val="Arial"/>
      <family val="2"/>
      <charset val="186"/>
    </font>
    <font>
      <b/>
      <sz val="18"/>
      <color indexed="62"/>
      <name val="Cambria"/>
      <family val="2"/>
    </font>
    <font>
      <b/>
      <sz val="18"/>
      <color rgb="FF333399"/>
      <name val="Cambria"/>
      <family val="1"/>
      <charset val="186"/>
    </font>
    <font>
      <sz val="8"/>
      <name val="Arial"/>
      <family val="2"/>
      <charset val="186"/>
    </font>
    <font>
      <b/>
      <sz val="10"/>
      <name val="Tms Rmn"/>
      <family val="1"/>
    </font>
    <font>
      <sz val="10"/>
      <color indexed="17"/>
      <name val="Arial"/>
      <family val="2"/>
    </font>
    <font>
      <b/>
      <sz val="18"/>
      <color indexed="56"/>
      <name val="Cambria"/>
      <family val="2"/>
    </font>
    <font>
      <b/>
      <sz val="15"/>
      <color indexed="56"/>
      <name val="Calibri"/>
      <family val="2"/>
    </font>
    <font>
      <b/>
      <sz val="13"/>
      <color indexed="56"/>
      <name val="Calibri"/>
      <family val="2"/>
    </font>
    <font>
      <sz val="10"/>
      <name val="BaltGaramond"/>
      <family val="2"/>
      <charset val="186"/>
    </font>
    <font>
      <b/>
      <sz val="10"/>
      <name val="Times New Roman"/>
      <family val="1"/>
    </font>
    <font>
      <b/>
      <i/>
      <sz val="10"/>
      <name val="Times New Roman"/>
      <family val="1"/>
    </font>
    <font>
      <sz val="12"/>
      <name val="Comic Sans MS"/>
      <family val="4"/>
    </font>
    <font>
      <sz val="10"/>
      <name val="Comic Sans MS"/>
      <family val="4"/>
    </font>
    <font>
      <vertAlign val="superscript"/>
      <sz val="9"/>
      <color indexed="8"/>
      <name val="Times New Roman"/>
      <family val="1"/>
    </font>
    <font>
      <sz val="9"/>
      <color indexed="8"/>
      <name val="Times New Roman"/>
      <family val="1"/>
    </font>
    <font>
      <sz val="10"/>
      <color indexed="62"/>
      <name val="Arial"/>
      <family val="2"/>
    </font>
    <font>
      <b/>
      <sz val="18"/>
      <name val="Arial CE"/>
      <family val="2"/>
      <charset val="238"/>
    </font>
    <font>
      <b/>
      <sz val="12"/>
      <name val="Arial CE"/>
      <family val="2"/>
      <charset val="238"/>
    </font>
    <font>
      <sz val="12"/>
      <color indexed="24"/>
      <name val="Modern"/>
      <family val="3"/>
      <charset val="255"/>
    </font>
    <font>
      <sz val="10"/>
      <name val="Arial Cyr"/>
    </font>
    <font>
      <b/>
      <sz val="18"/>
      <color indexed="24"/>
      <name val="Modern"/>
      <family val="3"/>
      <charset val="255"/>
    </font>
    <font>
      <b/>
      <sz val="12"/>
      <color indexed="24"/>
      <name val="Modern"/>
      <family val="3"/>
      <charset val="255"/>
    </font>
    <font>
      <sz val="8.5"/>
      <name val="MS Sans Serif"/>
      <family val="2"/>
      <charset val="186"/>
    </font>
    <font>
      <sz val="10"/>
      <name val="RimTimes"/>
      <charset val="186"/>
    </font>
    <font>
      <b/>
      <sz val="14"/>
      <name val="Times New Roman"/>
      <family val="1"/>
      <charset val="186"/>
    </font>
    <font>
      <i/>
      <sz val="10"/>
      <color indexed="10"/>
      <name val="BaltTimesRoman"/>
      <family val="2"/>
      <charset val="186"/>
    </font>
    <font>
      <sz val="10"/>
      <color indexed="8"/>
      <name val="BaltTimesRoman"/>
      <family val="2"/>
      <charset val="186"/>
    </font>
    <font>
      <sz val="10"/>
      <name val="BaltGaramond"/>
      <family val="2"/>
    </font>
    <font>
      <b/>
      <sz val="12"/>
      <name val="Lat Times New Roman"/>
      <family val="1"/>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0"/>
      <name val="BaltTimesRoman"/>
      <charset val="186"/>
    </font>
    <font>
      <sz val="10"/>
      <color indexed="10"/>
      <name val="BaltTimesRoman"/>
      <family val="2"/>
      <charset val="186"/>
    </font>
    <font>
      <b/>
      <sz val="8"/>
      <name val="Arial"/>
      <family val="2"/>
    </font>
    <font>
      <sz val="12"/>
      <name val="Arial"/>
      <family val="2"/>
      <charset val="186"/>
    </font>
    <font>
      <sz val="11"/>
      <name val="Arial"/>
      <family val="2"/>
      <charset val="186"/>
    </font>
    <font>
      <sz val="10"/>
      <color indexed="9"/>
      <name val="Arial"/>
      <family val="2"/>
      <charset val="186"/>
    </font>
    <font>
      <b/>
      <sz val="10"/>
      <color indexed="52"/>
      <name val="Arial"/>
      <family val="2"/>
      <charset val="186"/>
    </font>
    <font>
      <sz val="10"/>
      <color indexed="10"/>
      <name val="Arial"/>
      <family val="2"/>
      <charset val="186"/>
    </font>
    <font>
      <sz val="10"/>
      <color indexed="62"/>
      <name val="Arial"/>
      <family val="2"/>
      <charset val="186"/>
    </font>
    <font>
      <b/>
      <sz val="10"/>
      <color indexed="63"/>
      <name val="Arial"/>
      <family val="2"/>
      <charset val="186"/>
    </font>
    <font>
      <b/>
      <sz val="10"/>
      <color indexed="8"/>
      <name val="Arial"/>
      <family val="2"/>
      <charset val="186"/>
    </font>
    <font>
      <sz val="10"/>
      <color indexed="17"/>
      <name val="Arial"/>
      <family val="2"/>
      <charset val="186"/>
    </font>
    <font>
      <sz val="10"/>
      <color indexed="60"/>
      <name val="Arial"/>
      <family val="2"/>
      <charset val="186"/>
    </font>
    <font>
      <b/>
      <sz val="18"/>
      <color indexed="56"/>
      <name val="Cambria"/>
      <family val="2"/>
      <charset val="186"/>
    </font>
    <font>
      <b/>
      <sz val="10"/>
      <color indexed="9"/>
      <name val="Arial"/>
      <family val="2"/>
      <charset val="186"/>
    </font>
    <font>
      <i/>
      <sz val="10"/>
      <color indexed="23"/>
      <name val="Arial"/>
      <family val="2"/>
      <charset val="186"/>
    </font>
    <font>
      <sz val="10"/>
      <color indexed="52"/>
      <name val="Arial"/>
      <family val="2"/>
      <charset val="186"/>
    </font>
    <font>
      <sz val="10"/>
      <color indexed="20"/>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0"/>
      <color indexed="9"/>
      <name val="Arial"/>
      <family val="2"/>
    </font>
    <font>
      <sz val="11"/>
      <color indexed="16"/>
      <name val="Calibri"/>
      <family val="2"/>
    </font>
    <font>
      <b/>
      <sz val="11"/>
      <color indexed="53"/>
      <name val="Calibri"/>
      <family val="2"/>
    </font>
    <font>
      <i/>
      <sz val="10"/>
      <color indexed="23"/>
      <name val="Arial"/>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b/>
      <sz val="15"/>
      <color theme="3"/>
      <name val="Calibri"/>
      <family val="2"/>
      <charset val="186"/>
    </font>
    <font>
      <b/>
      <sz val="13"/>
      <color theme="3"/>
      <name val="Calibri"/>
      <family val="2"/>
      <charset val="186"/>
    </font>
    <font>
      <b/>
      <sz val="11"/>
      <color theme="3"/>
      <name val="Calibri"/>
      <family val="2"/>
      <charset val="186"/>
    </font>
    <font>
      <sz val="12"/>
      <color rgb="FF006100"/>
      <name val="Calibri"/>
      <family val="2"/>
      <charset val="186"/>
    </font>
    <font>
      <sz val="12"/>
      <color rgb="FF9C0006"/>
      <name val="Calibri"/>
      <family val="2"/>
      <charset val="186"/>
    </font>
    <font>
      <sz val="12"/>
      <color rgb="FF9C6500"/>
      <name val="Calibri"/>
      <family val="2"/>
      <charset val="186"/>
    </font>
    <font>
      <sz val="12"/>
      <color rgb="FF3F3F76"/>
      <name val="Calibri"/>
      <family val="2"/>
      <charset val="186"/>
    </font>
    <font>
      <b/>
      <sz val="12"/>
      <color rgb="FF3F3F3F"/>
      <name val="Calibri"/>
      <family val="2"/>
      <charset val="186"/>
    </font>
    <font>
      <b/>
      <sz val="12"/>
      <color rgb="FFFA7D00"/>
      <name val="Calibri"/>
      <family val="2"/>
      <charset val="186"/>
    </font>
    <font>
      <sz val="12"/>
      <color rgb="FFFA7D00"/>
      <name val="Calibri"/>
      <family val="2"/>
      <charset val="186"/>
    </font>
    <font>
      <b/>
      <sz val="12"/>
      <color theme="0"/>
      <name val="Calibri"/>
      <family val="2"/>
      <charset val="186"/>
    </font>
    <font>
      <sz val="12"/>
      <color rgb="FFFF0000"/>
      <name val="Calibri"/>
      <family val="2"/>
      <charset val="186"/>
    </font>
    <font>
      <i/>
      <sz val="12"/>
      <color rgb="FF7F7F7F"/>
      <name val="Calibri"/>
      <family val="2"/>
      <charset val="186"/>
    </font>
    <font>
      <b/>
      <sz val="12"/>
      <color theme="1"/>
      <name val="Calibri"/>
      <family val="2"/>
      <charset val="186"/>
    </font>
    <font>
      <sz val="12"/>
      <color theme="0"/>
      <name val="Calibri"/>
      <family val="2"/>
      <charset val="186"/>
    </font>
    <font>
      <sz val="11"/>
      <color theme="0"/>
      <name val="Calibri"/>
      <family val="2"/>
      <charset val="186"/>
      <scheme val="minor"/>
    </font>
    <font>
      <vertAlign val="superscript"/>
      <sz val="12"/>
      <color theme="1"/>
      <name val="Times New Roman"/>
      <family val="1"/>
      <charset val="204"/>
    </font>
    <font>
      <i/>
      <vertAlign val="superscript"/>
      <sz val="10"/>
      <color theme="1"/>
      <name val="Times New Roman"/>
      <family val="1"/>
      <charset val="204"/>
    </font>
  </fonts>
  <fills count="133">
    <fill>
      <patternFill patternType="none"/>
    </fill>
    <fill>
      <patternFill patternType="gray125"/>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rgb="FF00CCFF"/>
        <bgColor rgb="FF00CCFF"/>
      </patternFill>
    </fill>
    <fill>
      <patternFill patternType="solid">
        <fgColor rgb="FFFF8080"/>
        <bgColor rgb="FFFF8080"/>
      </patternFill>
    </fill>
    <fill>
      <patternFill patternType="solid">
        <fgColor rgb="FFFFFFCC"/>
        <bgColor rgb="FFFFFFCC"/>
      </patternFill>
    </fill>
    <fill>
      <patternFill patternType="solid">
        <fgColor rgb="FFFFFFFF"/>
        <bgColor rgb="FFFFFFFF"/>
      </patternFill>
    </fill>
    <fill>
      <patternFill patternType="solid">
        <fgColor rgb="FF99CCFF"/>
        <bgColor rgb="FF99CCFF"/>
      </patternFill>
    </fill>
    <fill>
      <patternFill patternType="solid">
        <fgColor rgb="FFFF99CC"/>
        <bgColor rgb="FFFF99CC"/>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rgb="FF666699"/>
        <bgColor rgb="FF666699"/>
      </patternFill>
    </fill>
    <fill>
      <patternFill patternType="solid">
        <fgColor rgb="FF339966"/>
        <bgColor rgb="FF339966"/>
      </patternFill>
    </fill>
    <fill>
      <patternFill patternType="solid">
        <fgColor rgb="FFC0C0C0"/>
        <bgColor rgb="FFC0C0C0"/>
      </patternFill>
    </fill>
    <fill>
      <patternFill patternType="solid">
        <fgColor rgb="FFFFCC99"/>
        <bgColor rgb="FFFFCC99"/>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rgb="FF9999FF"/>
        <bgColor rgb="FF9999FF"/>
      </patternFill>
    </fill>
    <fill>
      <patternFill patternType="solid">
        <fgColor indexed="62"/>
      </patternFill>
    </fill>
    <fill>
      <patternFill patternType="solid">
        <fgColor rgb="FF3366FF"/>
        <bgColor rgb="FF3366FF"/>
      </patternFill>
    </fill>
    <fill>
      <patternFill patternType="solid">
        <fgColor indexed="15"/>
        <bgColor indexed="15"/>
      </patternFill>
    </fill>
    <fill>
      <patternFill patternType="solid">
        <fgColor rgb="FF00FFFF"/>
        <bgColor rgb="FF00FFFF"/>
      </patternFill>
    </fill>
    <fill>
      <patternFill patternType="solid">
        <fgColor indexed="45"/>
        <bgColor indexed="45"/>
      </patternFill>
    </fill>
    <fill>
      <patternFill patternType="solid">
        <fgColor indexed="55"/>
        <bgColor indexed="55"/>
      </patternFill>
    </fill>
    <fill>
      <patternFill patternType="solid">
        <fgColor rgb="FF969696"/>
        <bgColor rgb="FF969696"/>
      </patternFill>
    </fill>
    <fill>
      <patternFill patternType="solid">
        <fgColor indexed="10"/>
      </patternFill>
    </fill>
    <fill>
      <patternFill patternType="solid">
        <fgColor rgb="FF993366"/>
        <bgColor rgb="FF993366"/>
      </patternFill>
    </fill>
    <fill>
      <patternFill patternType="solid">
        <fgColor indexed="41"/>
        <bgColor indexed="41"/>
      </patternFill>
    </fill>
    <fill>
      <patternFill patternType="solid">
        <fgColor rgb="FFCCFFFF"/>
        <bgColor rgb="FFCCFFFF"/>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rgb="FF808080"/>
        <bgColor rgb="FF808080"/>
      </patternFill>
    </fill>
    <fill>
      <patternFill patternType="solid">
        <fgColor rgb="FF33CCCC"/>
        <bgColor rgb="FF33CCCC"/>
      </patternFill>
    </fill>
    <fill>
      <patternFill patternType="solid">
        <fgColor indexed="26"/>
        <bgColor indexed="26"/>
      </patternFill>
    </fill>
    <fill>
      <patternFill patternType="solid">
        <fgColor indexed="47"/>
        <bgColor indexed="47"/>
      </patternFill>
    </fill>
    <fill>
      <patternFill patternType="solid">
        <fgColor indexed="53"/>
      </patternFill>
    </fill>
    <fill>
      <patternFill patternType="solid">
        <fgColor rgb="FFFF9900"/>
        <bgColor rgb="FFFF9900"/>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rgb="FFCCFFCC"/>
        <bgColor rgb="FFCCFFCC"/>
      </patternFill>
    </fill>
    <fill>
      <patternFill patternType="solid">
        <fgColor indexed="26"/>
        <bgColor indexed="64"/>
      </patternFill>
    </fill>
    <fill>
      <patternFill patternType="solid">
        <fgColor indexed="43"/>
      </patternFill>
    </fill>
    <fill>
      <patternFill patternType="solid">
        <fgColor rgb="FF00FF00"/>
        <bgColor rgb="FF00FF00"/>
      </patternFill>
    </fill>
    <fill>
      <patternFill patternType="mediumGray">
        <fgColor indexed="22"/>
      </patternFill>
    </fill>
    <fill>
      <patternFill patternType="solid">
        <fgColor rgb="FFFFFF99"/>
        <bgColor rgb="FFFFFF99"/>
      </patternFill>
    </fill>
    <fill>
      <patternFill patternType="solid">
        <fgColor indexed="40"/>
      </patternFill>
    </fill>
    <fill>
      <patternFill patternType="solid">
        <fgColor indexed="10"/>
        <bgColor indexed="64"/>
      </patternFill>
    </fill>
    <fill>
      <patternFill patternType="solid">
        <fgColor rgb="FFFF0000"/>
        <bgColor rgb="FFFF0000"/>
      </patternFill>
    </fill>
    <fill>
      <patternFill patternType="solid">
        <fgColor rgb="FFFFCC00"/>
        <bgColor rgb="FFFFCC00"/>
      </patternFill>
    </fill>
    <fill>
      <patternFill patternType="solid">
        <fgColor rgb="FFFF6600"/>
        <bgColor rgb="FFFF6600"/>
      </patternFill>
    </fill>
    <fill>
      <patternFill patternType="solid">
        <fgColor indexed="21"/>
        <bgColor indexed="64"/>
      </patternFill>
    </fill>
    <fill>
      <patternFill patternType="solid">
        <fgColor indexed="50"/>
      </patternFill>
    </fill>
    <fill>
      <patternFill patternType="solid">
        <fgColor rgb="FF99CC00"/>
        <bgColor rgb="FF99CC0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1"/>
        <bgColor indexed="51"/>
      </patternFill>
    </fill>
    <fill>
      <patternFill patternType="solid">
        <fgColor indexed="41"/>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40"/>
        <bgColor indexed="64"/>
      </patternFill>
    </fill>
    <fill>
      <patternFill patternType="solid">
        <fgColor indexed="54"/>
        <bgColor indexed="64"/>
      </patternFill>
    </fill>
    <fill>
      <patternFill patternType="solid">
        <fgColor indexed="44"/>
        <bgColor indexed="64"/>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s>
  <borders count="55">
    <border>
      <left/>
      <right/>
      <top/>
      <bottom/>
      <diagonal/>
    </border>
    <border>
      <left style="hair">
        <color auto="1"/>
      </left>
      <right style="hair">
        <color auto="1"/>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rgb="FF808080"/>
      </left>
      <right style="thin">
        <color rgb="FF808080"/>
      </right>
      <top style="thin">
        <color rgb="FF808080"/>
      </top>
      <bottom style="thin">
        <color rgb="FF808080"/>
      </bottom>
      <diagonal/>
    </border>
    <border>
      <left/>
      <right/>
      <top style="double">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33333"/>
      </left>
      <right style="double">
        <color rgb="FF333333"/>
      </right>
      <top style="double">
        <color rgb="FF333333"/>
      </top>
      <bottom style="double">
        <color rgb="FF333333"/>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style="medium">
        <color indexed="64"/>
      </top>
      <bottom style="medium">
        <color indexed="64"/>
      </bottom>
      <diagonal/>
    </border>
    <border>
      <left/>
      <right/>
      <top/>
      <bottom style="thick">
        <color rgb="FF3366FF"/>
      </bottom>
      <diagonal/>
    </border>
    <border>
      <left/>
      <right/>
      <top/>
      <bottom style="thick">
        <color rgb="FFC0C0C0"/>
      </bottom>
      <diagonal/>
    </border>
    <border>
      <left/>
      <right/>
      <top/>
      <bottom style="medium">
        <color indexed="30"/>
      </bottom>
      <diagonal/>
    </border>
    <border>
      <left/>
      <right/>
      <top/>
      <bottom style="medium">
        <color rgb="FF9999FF"/>
      </bottom>
      <diagonal/>
    </border>
    <border>
      <left/>
      <right/>
      <top/>
      <bottom style="double">
        <color rgb="FFFF6600"/>
      </bottom>
      <diagonal/>
    </border>
    <border>
      <left style="thin">
        <color rgb="FFC0C0C0"/>
      </left>
      <right style="thin">
        <color rgb="FFC0C0C0"/>
      </right>
      <top style="thin">
        <color rgb="FFC0C0C0"/>
      </top>
      <bottom style="thin">
        <color rgb="FFC0C0C0"/>
      </bottom>
      <diagonal/>
    </border>
    <border>
      <left style="thin">
        <color indexed="63"/>
      </left>
      <right style="thin">
        <color indexed="63"/>
      </right>
      <top style="thin">
        <color indexed="63"/>
      </top>
      <bottom style="thin">
        <color indexed="63"/>
      </bottom>
      <diagonal/>
    </border>
    <border>
      <left style="thin">
        <color rgb="FF333333"/>
      </left>
      <right style="thin">
        <color rgb="FF333333"/>
      </right>
      <top style="thin">
        <color rgb="FF333333"/>
      </top>
      <bottom style="thin">
        <color rgb="FF33333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rgb="FF3366FF"/>
      </left>
      <right style="thin">
        <color rgb="FF3366FF"/>
      </right>
      <top style="thin">
        <color rgb="FF3366FF"/>
      </top>
      <bottom style="thin">
        <color rgb="FF3366FF"/>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style="thin">
        <color rgb="FFCCFFFF"/>
      </left>
      <right style="thin">
        <color rgb="FF3366FF"/>
      </right>
      <top style="medium">
        <color rgb="FFCCFFFF"/>
      </top>
      <bottom style="thin">
        <color rgb="FF3366FF"/>
      </bottom>
      <diagonal/>
    </border>
    <border>
      <left style="thin">
        <color rgb="FF000000"/>
      </left>
      <right style="thin">
        <color rgb="FF000000"/>
      </right>
      <top style="thin">
        <color rgb="FF000000"/>
      </top>
      <bottom style="thin">
        <color rgb="FF000000"/>
      </bottom>
      <diagonal/>
    </border>
    <border>
      <left/>
      <right style="medium">
        <color indexed="64"/>
      </right>
      <top/>
      <bottom/>
      <diagonal/>
    </border>
    <border>
      <left/>
      <right/>
      <top/>
      <bottom style="thick">
        <color indexed="62"/>
      </bottom>
      <diagonal/>
    </border>
    <border>
      <left/>
      <right/>
      <top/>
      <bottom style="thick">
        <color indexed="22"/>
      </bottom>
      <diagonal/>
    </border>
    <border>
      <left/>
      <right/>
      <top style="double">
        <color indexed="0"/>
      </top>
      <bottom/>
      <diagonal/>
    </border>
    <border>
      <left/>
      <right/>
      <top style="thin">
        <color rgb="FF3366FF"/>
      </top>
      <bottom style="double">
        <color rgb="FF3366FF"/>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2"/>
      </top>
      <bottom style="double">
        <color indexed="62"/>
      </bottom>
      <diagonal/>
    </border>
    <border>
      <left/>
      <right/>
      <top/>
      <bottom style="thick">
        <color indexed="48"/>
      </bottom>
      <diagonal/>
    </border>
    <border>
      <left/>
      <right/>
      <top/>
      <bottom style="medium">
        <color indexed="24"/>
      </bottom>
      <diagonal/>
    </border>
    <border>
      <left/>
      <right/>
      <top/>
      <bottom style="double">
        <color indexed="53"/>
      </bottom>
      <diagonal/>
    </border>
    <border>
      <left/>
      <right/>
      <top style="thin">
        <color indexed="48"/>
      </top>
      <bottom style="double">
        <color indexed="48"/>
      </bottom>
      <diagonal/>
    </border>
  </borders>
  <cellStyleXfs count="1316">
    <xf numFmtId="0" fontId="0" fillId="0" borderId="0"/>
    <xf numFmtId="9" fontId="2" fillId="0" borderId="0" applyFont="0" applyFill="0" applyBorder="0" applyAlignment="0" applyProtection="0"/>
    <xf numFmtId="0" fontId="1" fillId="0" borderId="0"/>
    <xf numFmtId="0" fontId="23" fillId="0" borderId="0"/>
    <xf numFmtId="9" fontId="23" fillId="0" borderId="0" applyFont="0" applyFill="0" applyBorder="0" applyAlignment="0" applyProtection="0"/>
    <xf numFmtId="0" fontId="24" fillId="0" borderId="0"/>
    <xf numFmtId="16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23" fillId="0" borderId="0"/>
    <xf numFmtId="0" fontId="24" fillId="0" borderId="0"/>
    <xf numFmtId="9" fontId="24" fillId="0" borderId="0" applyFont="0" applyFill="0" applyBorder="0" applyAlignment="0" applyProtection="0"/>
    <xf numFmtId="0" fontId="29" fillId="0" borderId="0" applyNumberFormat="0" applyBorder="0" applyProtection="0"/>
    <xf numFmtId="0" fontId="30" fillId="0" borderId="0"/>
    <xf numFmtId="0" fontId="31" fillId="0" borderId="0"/>
    <xf numFmtId="0" fontId="31" fillId="0" borderId="0"/>
    <xf numFmtId="0" fontId="32" fillId="0" borderId="0"/>
    <xf numFmtId="0" fontId="33" fillId="0" borderId="0">
      <alignment vertical="top"/>
    </xf>
    <xf numFmtId="0" fontId="31" fillId="0" borderId="0"/>
    <xf numFmtId="170" fontId="34" fillId="0" borderId="0"/>
    <xf numFmtId="49" fontId="34" fillId="0" borderId="0"/>
    <xf numFmtId="171" fontId="35" fillId="0" borderId="0" applyFont="0" applyFill="0" applyBorder="0" applyAlignment="0" applyProtection="0"/>
    <xf numFmtId="172" fontId="34" fillId="0" borderId="0">
      <alignment horizontal="center"/>
    </xf>
    <xf numFmtId="173" fontId="34" fillId="0" borderId="0"/>
    <xf numFmtId="174" fontId="34" fillId="0" borderId="0"/>
    <xf numFmtId="175" fontId="34" fillId="0" borderId="0"/>
    <xf numFmtId="176" fontId="34" fillId="0" borderId="0"/>
    <xf numFmtId="177" fontId="36" fillId="0" borderId="0"/>
    <xf numFmtId="178" fontId="35" fillId="0" borderId="0" applyFont="0" applyFill="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4" borderId="0" applyNumberFormat="0" applyBorder="0" applyAlignment="0" applyProtection="0"/>
    <xf numFmtId="0" fontId="38" fillId="40" borderId="0" applyNumberFormat="0" applyBorder="0" applyAlignment="0" applyProtection="0"/>
    <xf numFmtId="0" fontId="37" fillId="35" borderId="0" applyNumberFormat="0" applyBorder="0" applyAlignment="0" applyProtection="0"/>
    <xf numFmtId="0" fontId="38" fillId="41" borderId="0" applyNumberFormat="0" applyBorder="0" applyAlignment="0" applyProtection="0"/>
    <xf numFmtId="0" fontId="37" fillId="36" borderId="0" applyNumberFormat="0" applyBorder="0" applyAlignment="0" applyProtection="0"/>
    <xf numFmtId="0" fontId="38" fillId="42" borderId="0" applyNumberFormat="0" applyBorder="0" applyAlignment="0" applyProtection="0"/>
    <xf numFmtId="0" fontId="37" fillId="37" borderId="0" applyNumberFormat="0" applyBorder="0" applyAlignment="0" applyProtection="0"/>
    <xf numFmtId="0" fontId="38" fillId="43" borderId="0" applyNumberFormat="0" applyBorder="0" applyAlignment="0" applyProtection="0"/>
    <xf numFmtId="0" fontId="37" fillId="38" borderId="0" applyNumberFormat="0" applyBorder="0" applyAlignment="0" applyProtection="0"/>
    <xf numFmtId="0" fontId="38" fillId="44" borderId="0" applyNumberFormat="0" applyBorder="0" applyAlignment="0" applyProtection="0"/>
    <xf numFmtId="0" fontId="37" fillId="39" borderId="0" applyNumberFormat="0" applyBorder="0" applyAlignment="0" applyProtection="0"/>
    <xf numFmtId="0" fontId="38" fillId="45" borderId="0" applyNumberFormat="0" applyBorder="0" applyAlignment="0" applyProtection="0"/>
    <xf numFmtId="179" fontId="39" fillId="0" borderId="0"/>
    <xf numFmtId="180" fontId="36" fillId="0" borderId="0"/>
    <xf numFmtId="181" fontId="35" fillId="0" borderId="0" applyFont="0" applyFill="0" applyBorder="0" applyAlignment="0" applyProtection="0"/>
    <xf numFmtId="182" fontId="34" fillId="0" borderId="0"/>
    <xf numFmtId="183" fontId="34" fillId="0" borderId="0"/>
    <xf numFmtId="184" fontId="35" fillId="0" borderId="0" applyFont="0" applyFill="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37"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7" fillId="46" borderId="0" applyNumberFormat="0" applyBorder="0" applyAlignment="0" applyProtection="0"/>
    <xf numFmtId="0" fontId="38" fillId="50" borderId="0" applyNumberFormat="0" applyBorder="0" applyAlignment="0" applyProtection="0"/>
    <xf numFmtId="0" fontId="37" fillId="47" borderId="0" applyNumberFormat="0" applyBorder="0" applyAlignment="0" applyProtection="0"/>
    <xf numFmtId="0" fontId="38" fillId="41" borderId="0" applyNumberFormat="0" applyBorder="0" applyAlignment="0" applyProtection="0"/>
    <xf numFmtId="0" fontId="37" fillId="48" borderId="0" applyNumberFormat="0" applyBorder="0" applyAlignment="0" applyProtection="0"/>
    <xf numFmtId="0" fontId="38" fillId="51" borderId="0" applyNumberFormat="0" applyBorder="0" applyAlignment="0" applyProtection="0"/>
    <xf numFmtId="0" fontId="37" fillId="37" borderId="0" applyNumberFormat="0" applyBorder="0" applyAlignment="0" applyProtection="0"/>
    <xf numFmtId="0" fontId="38" fillId="52" borderId="0" applyNumberFormat="0" applyBorder="0" applyAlignment="0" applyProtection="0"/>
    <xf numFmtId="0" fontId="37" fillId="46" borderId="0" applyNumberFormat="0" applyBorder="0" applyAlignment="0" applyProtection="0"/>
    <xf numFmtId="0" fontId="38" fillId="50" borderId="0" applyNumberFormat="0" applyBorder="0" applyAlignment="0" applyProtection="0"/>
    <xf numFmtId="0" fontId="37" fillId="49" borderId="0" applyNumberFormat="0" applyBorder="0" applyAlignment="0" applyProtection="0"/>
    <xf numFmtId="0" fontId="38" fillId="53" borderId="0" applyNumberFormat="0" applyBorder="0" applyAlignment="0" applyProtection="0"/>
    <xf numFmtId="185" fontId="34" fillId="0" borderId="0"/>
    <xf numFmtId="186" fontId="36" fillId="0" borderId="0"/>
    <xf numFmtId="187" fontId="40" fillId="0" borderId="0" applyFont="0" applyFill="0" applyBorder="0" applyAlignment="0" applyProtection="0"/>
    <xf numFmtId="0" fontId="41" fillId="54"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55"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54" borderId="0" applyNumberFormat="0" applyBorder="0" applyAlignment="0" applyProtection="0"/>
    <xf numFmtId="0" fontId="42" fillId="50" borderId="0" applyNumberFormat="0" applyBorder="0" applyAlignment="0" applyProtection="0"/>
    <xf numFmtId="0" fontId="41" fillId="47" borderId="0" applyNumberFormat="0" applyBorder="0" applyAlignment="0" applyProtection="0"/>
    <xf numFmtId="0" fontId="42" fillId="41" borderId="0" applyNumberFormat="0" applyBorder="0" applyAlignment="0" applyProtection="0"/>
    <xf numFmtId="0" fontId="41" fillId="48" borderId="0" applyNumberFormat="0" applyBorder="0" applyAlignment="0" applyProtection="0"/>
    <xf numFmtId="0" fontId="42" fillId="51" borderId="0" applyNumberFormat="0" applyBorder="0" applyAlignment="0" applyProtection="0"/>
    <xf numFmtId="0" fontId="41" fillId="55" borderId="0" applyNumberFormat="0" applyBorder="0" applyAlignment="0" applyProtection="0"/>
    <xf numFmtId="0" fontId="42" fillId="52" borderId="0" applyNumberFormat="0" applyBorder="0" applyAlignment="0" applyProtection="0"/>
    <xf numFmtId="0" fontId="41" fillId="56" borderId="0" applyNumberFormat="0" applyBorder="0" applyAlignment="0" applyProtection="0"/>
    <xf numFmtId="0" fontId="42" fillId="50" borderId="0" applyNumberFormat="0" applyBorder="0" applyAlignment="0" applyProtection="0"/>
    <xf numFmtId="0" fontId="41" fillId="57" borderId="0" applyNumberFormat="0" applyBorder="0" applyAlignment="0" applyProtection="0"/>
    <xf numFmtId="0" fontId="42" fillId="53" borderId="0" applyNumberFormat="0" applyBorder="0" applyAlignment="0" applyProtection="0"/>
    <xf numFmtId="188" fontId="34" fillId="0" borderId="0">
      <alignment horizontal="center"/>
    </xf>
    <xf numFmtId="189" fontId="34" fillId="0" borderId="0">
      <alignment horizontal="center"/>
    </xf>
    <xf numFmtId="190" fontId="34" fillId="0" borderId="0">
      <alignment horizontal="center"/>
    </xf>
    <xf numFmtId="191" fontId="34" fillId="0" borderId="0">
      <alignment horizontal="center"/>
    </xf>
    <xf numFmtId="192" fontId="34" fillId="0" borderId="0">
      <alignment horizontal="center"/>
    </xf>
    <xf numFmtId="0" fontId="37" fillId="58"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37" fillId="59"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1" fillId="60" borderId="0" applyNumberFormat="0" applyBorder="0" applyAlignment="0" applyProtection="0"/>
    <xf numFmtId="0" fontId="44" fillId="61" borderId="0" applyNumberFormat="0" applyBorder="0" applyAlignment="0" applyProtection="0"/>
    <xf numFmtId="0" fontId="44" fillId="61" borderId="0" applyNumberFormat="0" applyBorder="0" applyAlignment="0" applyProtection="0"/>
    <xf numFmtId="0" fontId="41" fillId="62" borderId="0" applyNumberFormat="0" applyBorder="0" applyAlignment="0" applyProtection="0"/>
    <xf numFmtId="0" fontId="44" fillId="63" borderId="0" applyNumberFormat="0" applyBorder="0" applyAlignment="0" applyProtection="0"/>
    <xf numFmtId="0" fontId="37" fillId="64" borderId="0" applyNumberFormat="0" applyBorder="0" applyAlignment="0" applyProtection="0"/>
    <xf numFmtId="0" fontId="43" fillId="65" borderId="0" applyNumberFormat="0" applyBorder="0" applyAlignment="0" applyProtection="0"/>
    <xf numFmtId="0" fontId="43" fillId="65" borderId="0" applyNumberFormat="0" applyBorder="0" applyAlignment="0" applyProtection="0"/>
    <xf numFmtId="0" fontId="37" fillId="66"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1" fillId="67" borderId="0" applyNumberFormat="0" applyBorder="0" applyAlignment="0" applyProtection="0"/>
    <xf numFmtId="0" fontId="44" fillId="68" borderId="0" applyNumberFormat="0" applyBorder="0" applyAlignment="0" applyProtection="0"/>
    <xf numFmtId="0" fontId="44" fillId="68" borderId="0" applyNumberFormat="0" applyBorder="0" applyAlignment="0" applyProtection="0"/>
    <xf numFmtId="0" fontId="41" fillId="69" borderId="0" applyNumberFormat="0" applyBorder="0" applyAlignment="0" applyProtection="0"/>
    <xf numFmtId="0" fontId="44" fillId="70" borderId="0" applyNumberFormat="0" applyBorder="0" applyAlignment="0" applyProtection="0"/>
    <xf numFmtId="0" fontId="37" fillId="71" borderId="0" applyNumberFormat="0" applyBorder="0" applyAlignment="0" applyProtection="0"/>
    <xf numFmtId="0" fontId="43" fillId="72" borderId="0" applyNumberFormat="0" applyBorder="0" applyAlignment="0" applyProtection="0"/>
    <xf numFmtId="0" fontId="43" fillId="72" borderId="0" applyNumberFormat="0" applyBorder="0" applyAlignment="0" applyProtection="0"/>
    <xf numFmtId="0" fontId="37" fillId="73"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1" fillId="74"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1" fillId="75" borderId="0" applyNumberFormat="0" applyBorder="0" applyAlignment="0" applyProtection="0"/>
    <xf numFmtId="0" fontId="44" fillId="68" borderId="0" applyNumberFormat="0" applyBorder="0" applyAlignment="0" applyProtection="0"/>
    <xf numFmtId="0" fontId="37" fillId="73"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37" fillId="74"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1" fillId="74"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1" fillId="55" borderId="0" applyNumberFormat="0" applyBorder="0" applyAlignment="0" applyProtection="0"/>
    <xf numFmtId="0" fontId="44" fillId="76" borderId="0" applyNumberFormat="0" applyBorder="0" applyAlignment="0" applyProtection="0"/>
    <xf numFmtId="0" fontId="37" fillId="58"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37" fillId="59"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1" fillId="59"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1" fillId="56" borderId="0" applyNumberFormat="0" applyBorder="0" applyAlignment="0" applyProtection="0"/>
    <xf numFmtId="0" fontId="44" fillId="77" borderId="0" applyNumberFormat="0" applyBorder="0" applyAlignment="0" applyProtection="0"/>
    <xf numFmtId="0" fontId="37" fillId="78"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37" fillId="66"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1" fillId="79"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1" fillId="80" borderId="0" applyNumberFormat="0" applyBorder="0" applyAlignment="0" applyProtection="0"/>
    <xf numFmtId="0" fontId="44" fillId="81" borderId="0" applyNumberFormat="0" applyBorder="0" applyAlignment="0" applyProtection="0"/>
    <xf numFmtId="0" fontId="45" fillId="0" borderId="0">
      <alignment horizontal="left" wrapText="1"/>
    </xf>
    <xf numFmtId="0" fontId="46" fillId="0" borderId="13">
      <protection hidden="1"/>
    </xf>
    <xf numFmtId="0" fontId="47" fillId="82" borderId="13" applyNumberFormat="0" applyFont="0" applyBorder="0" applyAlignment="0" applyProtection="0">
      <protection hidden="1"/>
    </xf>
    <xf numFmtId="0" fontId="48" fillId="0" borderId="13">
      <protection hidden="1"/>
    </xf>
    <xf numFmtId="0" fontId="32" fillId="0" borderId="0"/>
    <xf numFmtId="0" fontId="49" fillId="0" borderId="0" applyNumberFormat="0" applyFill="0" applyBorder="0" applyAlignment="0" applyProtection="0"/>
    <xf numFmtId="0" fontId="50" fillId="35" borderId="0" applyNumberFormat="0" applyBorder="0" applyAlignment="0" applyProtection="0"/>
    <xf numFmtId="0" fontId="51" fillId="45" borderId="0" applyNumberFormat="0" applyBorder="0" applyAlignment="0" applyProtection="0"/>
    <xf numFmtId="0" fontId="52" fillId="0" borderId="0"/>
    <xf numFmtId="2" fontId="53" fillId="0" borderId="0">
      <protection locked="0"/>
    </xf>
    <xf numFmtId="2" fontId="54" fillId="0" borderId="0">
      <protection locked="0"/>
    </xf>
    <xf numFmtId="0" fontId="53" fillId="0" borderId="0">
      <protection locked="0"/>
    </xf>
    <xf numFmtId="0" fontId="53" fillId="0" borderId="0">
      <protection locked="0"/>
    </xf>
    <xf numFmtId="0" fontId="55" fillId="82" borderId="14" applyNumberFormat="0" applyAlignment="0" applyProtection="0"/>
    <xf numFmtId="0" fontId="55" fillId="82" borderId="14" applyNumberFormat="0" applyAlignment="0" applyProtection="0"/>
    <xf numFmtId="0" fontId="56" fillId="43" borderId="15" applyNumberFormat="0" applyAlignment="0" applyProtection="0"/>
    <xf numFmtId="0" fontId="57" fillId="0" borderId="16" applyNumberFormat="0" applyFont="0" applyFill="0" applyAlignment="0" applyProtection="0"/>
    <xf numFmtId="0" fontId="58" fillId="0" borderId="17" applyNumberFormat="0" applyFill="0" applyAlignment="0" applyProtection="0"/>
    <xf numFmtId="0" fontId="59" fillId="83" borderId="18" applyNumberFormat="0" applyAlignment="0" applyProtection="0"/>
    <xf numFmtId="0" fontId="60" fillId="68" borderId="19" applyNumberFormat="0" applyAlignment="0" applyProtection="0"/>
    <xf numFmtId="193" fontId="45" fillId="0" borderId="0"/>
    <xf numFmtId="194" fontId="32" fillId="0" borderId="0"/>
    <xf numFmtId="0" fontId="61" fillId="84" borderId="11">
      <alignment horizontal="right" vertical="center"/>
    </xf>
    <xf numFmtId="0" fontId="62" fillId="84" borderId="11">
      <alignment horizontal="right" vertical="center"/>
    </xf>
    <xf numFmtId="0" fontId="32" fillId="84" borderId="1"/>
    <xf numFmtId="0" fontId="63" fillId="85" borderId="11">
      <alignment horizontal="center" vertical="center"/>
    </xf>
    <xf numFmtId="0" fontId="61" fillId="84" borderId="11">
      <alignment horizontal="right" vertical="center"/>
    </xf>
    <xf numFmtId="0" fontId="32" fillId="84" borderId="0"/>
    <xf numFmtId="0" fontId="64" fillId="84" borderId="11">
      <alignment horizontal="left" vertical="center"/>
    </xf>
    <xf numFmtId="0" fontId="64" fillId="84" borderId="20">
      <alignment vertical="center"/>
    </xf>
    <xf numFmtId="0" fontId="65" fillId="84" borderId="21">
      <alignment vertical="center"/>
    </xf>
    <xf numFmtId="0" fontId="64" fillId="84" borderId="11"/>
    <xf numFmtId="0" fontId="62" fillId="84" borderId="11">
      <alignment horizontal="right" vertical="center"/>
    </xf>
    <xf numFmtId="0" fontId="66" fillId="86" borderId="11">
      <alignment horizontal="left" vertical="center"/>
    </xf>
    <xf numFmtId="0" fontId="66" fillId="86" borderId="11">
      <alignment horizontal="left" vertical="center"/>
    </xf>
    <xf numFmtId="0" fontId="67" fillId="84" borderId="11">
      <alignment horizontal="left" vertical="center"/>
    </xf>
    <xf numFmtId="0" fontId="68" fillId="84" borderId="1"/>
    <xf numFmtId="0" fontId="63" fillId="87" borderId="11">
      <alignment horizontal="left" vertical="center"/>
    </xf>
    <xf numFmtId="195" fontId="69" fillId="0" borderId="0"/>
    <xf numFmtId="195" fontId="69" fillId="0" borderId="0"/>
    <xf numFmtId="195" fontId="69" fillId="0" borderId="0"/>
    <xf numFmtId="195" fontId="69" fillId="0" borderId="0"/>
    <xf numFmtId="195" fontId="69" fillId="0" borderId="0"/>
    <xf numFmtId="195" fontId="69" fillId="0" borderId="0"/>
    <xf numFmtId="195" fontId="69" fillId="0" borderId="0"/>
    <xf numFmtId="195" fontId="69" fillId="0" borderId="0"/>
    <xf numFmtId="196" fontId="70" fillId="0" borderId="0" applyFont="0" applyFill="0" applyBorder="0" applyAlignment="0" applyProtection="0"/>
    <xf numFmtId="196" fontId="70" fillId="0" borderId="0" applyFont="0" applyFill="0" applyBorder="0" applyAlignment="0" applyProtection="0"/>
    <xf numFmtId="197" fontId="71" fillId="0" borderId="0">
      <alignment horizontal="right" vertical="top"/>
    </xf>
    <xf numFmtId="3" fontId="72" fillId="0" borderId="0" applyFont="0" applyFill="0" applyBorder="0" applyAlignment="0" applyProtection="0"/>
    <xf numFmtId="0" fontId="31" fillId="0" borderId="0"/>
    <xf numFmtId="3" fontId="73" fillId="0" borderId="0" applyFill="0" applyBorder="0" applyAlignment="0" applyProtection="0"/>
    <xf numFmtId="0" fontId="37" fillId="88" borderId="22" applyNumberFormat="0" applyFont="0" applyAlignment="0" applyProtection="0"/>
    <xf numFmtId="0" fontId="74" fillId="0" borderId="0"/>
    <xf numFmtId="0" fontId="74" fillId="0" borderId="0"/>
    <xf numFmtId="198" fontId="72" fillId="0" borderId="0" applyFont="0" applyFill="0" applyBorder="0" applyAlignment="0" applyProtection="0"/>
    <xf numFmtId="2" fontId="53" fillId="0" borderId="0">
      <protection locked="0"/>
    </xf>
    <xf numFmtId="14" fontId="75" fillId="0" borderId="0" applyFont="0" applyFill="0" applyBorder="0" applyAlignment="0" applyProtection="0"/>
    <xf numFmtId="0" fontId="57" fillId="0" borderId="0" applyFont="0" applyFill="0" applyBorder="0" applyAlignment="0" applyProtection="0"/>
    <xf numFmtId="15" fontId="76" fillId="0" borderId="0"/>
    <xf numFmtId="199" fontId="77" fillId="0" borderId="0"/>
    <xf numFmtId="0" fontId="78" fillId="89" borderId="0" applyNumberFormat="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90" borderId="0" applyNumberFormat="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91" borderId="0" applyNumberFormat="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0" fillId="39" borderId="14" applyNumberFormat="0" applyAlignment="0" applyProtection="0"/>
    <xf numFmtId="200" fontId="81" fillId="0" borderId="12">
      <alignment horizontal="center"/>
    </xf>
    <xf numFmtId="201" fontId="32" fillId="0" borderId="0" applyFont="0" applyFill="0" applyBorder="0" applyAlignment="0" applyProtection="0"/>
    <xf numFmtId="202" fontId="82" fillId="0" borderId="0"/>
    <xf numFmtId="168" fontId="83" fillId="0" borderId="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203" fontId="86" fillId="0" borderId="0" applyFont="0" applyFill="0" applyBorder="0" applyAlignment="0" applyProtection="0"/>
    <xf numFmtId="204" fontId="86" fillId="0" borderId="0" applyFont="0" applyFill="0" applyBorder="0" applyAlignment="0" applyProtection="0"/>
    <xf numFmtId="0" fontId="87" fillId="0" borderId="0" applyNumberFormat="0" applyBorder="0" applyProtection="0">
      <alignment vertical="center"/>
    </xf>
    <xf numFmtId="0" fontId="88" fillId="0" borderId="0">
      <alignment vertical="center"/>
    </xf>
    <xf numFmtId="205" fontId="89" fillId="0" borderId="0">
      <protection locked="0"/>
    </xf>
    <xf numFmtId="205" fontId="89" fillId="0" borderId="0">
      <protection locked="0"/>
    </xf>
    <xf numFmtId="205" fontId="89" fillId="0" borderId="0">
      <protection locked="0"/>
    </xf>
    <xf numFmtId="205" fontId="89" fillId="0" borderId="0">
      <protection locked="0"/>
    </xf>
    <xf numFmtId="205" fontId="89" fillId="0" borderId="0">
      <protection locked="0"/>
    </xf>
    <xf numFmtId="205" fontId="89" fillId="0" borderId="0">
      <protection locked="0"/>
    </xf>
    <xf numFmtId="205" fontId="89" fillId="0" borderId="0">
      <protection locked="0"/>
    </xf>
    <xf numFmtId="0" fontId="81" fillId="0" borderId="0"/>
    <xf numFmtId="0" fontId="53" fillId="0" borderId="0">
      <protection locked="0"/>
    </xf>
    <xf numFmtId="206" fontId="53" fillId="0" borderId="0">
      <protection locked="0"/>
    </xf>
    <xf numFmtId="3" fontId="57" fillId="0" borderId="0" applyFont="0" applyFill="0" applyBorder="0" applyAlignment="0" applyProtection="0"/>
    <xf numFmtId="3" fontId="57" fillId="0" borderId="0" applyFont="0" applyFill="0" applyBorder="0" applyAlignment="0" applyProtection="0"/>
    <xf numFmtId="2" fontId="75" fillId="0" borderId="0" applyFont="0" applyFill="0" applyBorder="0" applyAlignment="0" applyProtection="0"/>
    <xf numFmtId="0" fontId="90" fillId="0" borderId="0"/>
    <xf numFmtId="0" fontId="31" fillId="0" borderId="0"/>
    <xf numFmtId="206" fontId="53" fillId="0" borderId="0">
      <protection locked="0"/>
    </xf>
    <xf numFmtId="167" fontId="91" fillId="0" borderId="0" applyProtection="0"/>
    <xf numFmtId="167" fontId="92" fillId="0" borderId="0" applyProtection="0"/>
    <xf numFmtId="167" fontId="93" fillId="0" borderId="0" applyProtection="0"/>
    <xf numFmtId="0" fontId="34" fillId="0" borderId="23"/>
    <xf numFmtId="0" fontId="94" fillId="36" borderId="0" applyNumberFormat="0" applyBorder="0" applyAlignment="0" applyProtection="0"/>
    <xf numFmtId="0" fontId="95" fillId="92" borderId="0" applyNumberFormat="0" applyBorder="0" applyAlignment="0" applyProtection="0"/>
    <xf numFmtId="38" fontId="34" fillId="87" borderId="0" applyNumberFormat="0" applyBorder="0" applyAlignment="0" applyProtection="0"/>
    <xf numFmtId="167" fontId="73" fillId="0" borderId="0" applyProtection="0"/>
    <xf numFmtId="0" fontId="96" fillId="0" borderId="0"/>
    <xf numFmtId="0" fontId="96" fillId="0" borderId="24" applyNumberFormat="0" applyAlignment="0" applyProtection="0">
      <alignment horizontal="left" vertical="center"/>
    </xf>
    <xf numFmtId="0" fontId="96" fillId="0" borderId="12">
      <alignment horizontal="left" vertical="center"/>
    </xf>
    <xf numFmtId="167" fontId="97" fillId="0" borderId="0" applyNumberFormat="0" applyFont="0" applyFill="0" applyAlignment="0" applyProtection="0"/>
    <xf numFmtId="0" fontId="98" fillId="0" borderId="25" applyNumberFormat="0" applyFill="0" applyAlignment="0" applyProtection="0"/>
    <xf numFmtId="167" fontId="99" fillId="0" borderId="0" applyNumberFormat="0" applyFont="0" applyFill="0" applyAlignment="0" applyProtection="0"/>
    <xf numFmtId="0" fontId="100" fillId="0" borderId="26" applyNumberFormat="0" applyFill="0" applyAlignment="0" applyProtection="0"/>
    <xf numFmtId="0" fontId="101" fillId="0" borderId="27" applyNumberFormat="0" applyFill="0" applyAlignment="0" applyProtection="0"/>
    <xf numFmtId="0" fontId="102" fillId="0" borderId="28"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103" fillId="0" borderId="0">
      <protection locked="0"/>
    </xf>
    <xf numFmtId="0" fontId="103" fillId="0" borderId="0">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alignment vertical="top"/>
      <protection locked="0"/>
    </xf>
    <xf numFmtId="0" fontId="110" fillId="0" borderId="0"/>
    <xf numFmtId="207" fontId="35" fillId="0" borderId="0" applyFont="0" applyFill="0" applyBorder="0" applyAlignment="0" applyProtection="0"/>
    <xf numFmtId="208" fontId="35" fillId="0" borderId="0" applyFont="0" applyFill="0" applyBorder="0" applyAlignment="0" applyProtection="0"/>
    <xf numFmtId="10" fontId="34" fillId="93" borderId="11" applyNumberFormat="0" applyBorder="0" applyAlignment="0" applyProtection="0"/>
    <xf numFmtId="0" fontId="80" fillId="39" borderId="14" applyNumberFormat="0" applyAlignment="0" applyProtection="0"/>
    <xf numFmtId="0" fontId="111" fillId="53" borderId="15" applyNumberFormat="0" applyAlignment="0" applyProtection="0"/>
    <xf numFmtId="0" fontId="50" fillId="35" borderId="0" applyNumberFormat="0" applyBorder="0" applyAlignment="0" applyProtection="0"/>
    <xf numFmtId="0" fontId="112" fillId="0" borderId="0" applyNumberFormat="0" applyFill="0" applyBorder="0" applyAlignment="0" applyProtection="0">
      <alignment vertical="top"/>
      <protection locked="0"/>
    </xf>
    <xf numFmtId="15" fontId="32" fillId="0" borderId="0"/>
    <xf numFmtId="209" fontId="45" fillId="0" borderId="0"/>
    <xf numFmtId="210" fontId="83" fillId="42" borderId="0" applyBorder="0" applyProtection="0"/>
    <xf numFmtId="0" fontId="113" fillId="0" borderId="0" applyNumberFormat="0" applyFill="0" applyBorder="0" applyAlignment="0" applyProtection="0">
      <alignment vertical="top"/>
      <protection locked="0"/>
    </xf>
    <xf numFmtId="167" fontId="114" fillId="0" borderId="0"/>
    <xf numFmtId="167" fontId="115" fillId="0" borderId="0" applyProtection="0"/>
    <xf numFmtId="0" fontId="58" fillId="0" borderId="17" applyNumberFormat="0" applyFill="0" applyAlignment="0" applyProtection="0"/>
    <xf numFmtId="0" fontId="116" fillId="0" borderId="29" applyNumberFormat="0" applyFill="0" applyAlignment="0" applyProtection="0"/>
    <xf numFmtId="0" fontId="117" fillId="0" borderId="13">
      <alignment horizontal="left"/>
      <protection locked="0"/>
    </xf>
    <xf numFmtId="0" fontId="118" fillId="0" borderId="0" applyNumberFormat="0" applyFill="0" applyBorder="0" applyAlignment="0" applyProtection="0">
      <alignment vertical="top"/>
      <protection locked="0"/>
    </xf>
    <xf numFmtId="211" fontId="57" fillId="0" borderId="0" applyFont="0" applyFill="0" applyBorder="0" applyAlignment="0" applyProtection="0"/>
    <xf numFmtId="212" fontId="119"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213" fontId="32" fillId="0" borderId="0" applyFont="0" applyFill="0" applyBorder="0" applyAlignment="0" applyProtection="0"/>
    <xf numFmtId="214" fontId="32" fillId="0" borderId="0" applyFont="0" applyFill="0" applyBorder="0" applyAlignment="0" applyProtection="0"/>
    <xf numFmtId="164" fontId="57" fillId="0" borderId="0" applyFont="0" applyFill="0" applyBorder="0" applyAlignment="0" applyProtection="0"/>
    <xf numFmtId="170" fontId="36" fillId="0" borderId="0"/>
    <xf numFmtId="215" fontId="81" fillId="0" borderId="0" applyFont="0" applyFill="0" applyBorder="0" applyAlignment="0" applyProtection="0"/>
    <xf numFmtId="216" fontId="81" fillId="0" borderId="0" applyFont="0" applyFill="0" applyBorder="0" applyAlignment="0" applyProtection="0"/>
    <xf numFmtId="217" fontId="53" fillId="0" borderId="0">
      <protection locked="0"/>
    </xf>
    <xf numFmtId="165" fontId="27" fillId="0" borderId="0" applyFont="0" applyFill="0" applyBorder="0" applyAlignment="0" applyProtection="0"/>
    <xf numFmtId="166" fontId="27" fillId="0" borderId="0" applyFont="0" applyFill="0" applyBorder="0" applyAlignment="0" applyProtection="0"/>
    <xf numFmtId="218" fontId="81" fillId="0" borderId="0" applyFont="0" applyFill="0" applyBorder="0" applyAlignment="0" applyProtection="0"/>
    <xf numFmtId="219" fontId="81" fillId="0" borderId="0" applyFont="0" applyFill="0" applyBorder="0" applyAlignment="0" applyProtection="0"/>
    <xf numFmtId="220" fontId="53" fillId="0" borderId="0">
      <protection locked="0"/>
    </xf>
    <xf numFmtId="221" fontId="53" fillId="0" borderId="0">
      <protection locked="0"/>
    </xf>
    <xf numFmtId="3" fontId="35" fillId="0" borderId="0" applyFont="0"/>
    <xf numFmtId="222" fontId="120" fillId="0" borderId="0"/>
    <xf numFmtId="0" fontId="121" fillId="0" borderId="0"/>
    <xf numFmtId="0" fontId="122" fillId="0" borderId="0"/>
    <xf numFmtId="0" fontId="123" fillId="94" borderId="0" applyNumberFormat="0" applyBorder="0" applyAlignment="0" applyProtection="0"/>
    <xf numFmtId="0" fontId="124" fillId="53" borderId="0" applyNumberFormat="0" applyBorder="0" applyAlignment="0" applyProtection="0"/>
    <xf numFmtId="0" fontId="123" fillId="94" borderId="0" applyNumberFormat="0" applyBorder="0" applyAlignment="0" applyProtection="0"/>
    <xf numFmtId="0" fontId="125" fillId="0" borderId="0"/>
    <xf numFmtId="0" fontId="88" fillId="0" borderId="0"/>
    <xf numFmtId="0" fontId="31" fillId="0" borderId="0"/>
    <xf numFmtId="0" fontId="31" fillId="0" borderId="0"/>
    <xf numFmtId="0" fontId="126" fillId="0" borderId="0"/>
    <xf numFmtId="0" fontId="126" fillId="0" borderId="0"/>
    <xf numFmtId="0" fontId="126" fillId="0" borderId="0"/>
    <xf numFmtId="0" fontId="82" fillId="0" borderId="0"/>
    <xf numFmtId="0" fontId="74" fillId="0" borderId="0"/>
    <xf numFmtId="0" fontId="74" fillId="0" borderId="0"/>
    <xf numFmtId="0" fontId="74" fillId="0" borderId="0"/>
    <xf numFmtId="0" fontId="74" fillId="0" borderId="0"/>
    <xf numFmtId="0" fontId="43" fillId="0" borderId="0" applyNumberFormat="0" applyBorder="0" applyProtection="0"/>
    <xf numFmtId="0" fontId="127" fillId="0" borderId="0" applyNumberFormat="0" applyBorder="0" applyProtection="0"/>
    <xf numFmtId="0" fontId="127" fillId="0" borderId="0" applyNumberFormat="0" applyBorder="0" applyProtection="0"/>
    <xf numFmtId="0" fontId="127" fillId="0" borderId="0" applyNumberFormat="0" applyBorder="0" applyProtection="0"/>
    <xf numFmtId="0" fontId="127" fillId="0" borderId="0" applyNumberFormat="0" applyBorder="0" applyProtection="0"/>
    <xf numFmtId="0" fontId="127" fillId="0" borderId="0" applyNumberFormat="0" applyBorder="0" applyProtection="0"/>
    <xf numFmtId="0" fontId="38" fillId="0" borderId="0" applyNumberFormat="0" applyBorder="0" applyProtection="0"/>
    <xf numFmtId="0" fontId="43" fillId="0" borderId="0" applyNumberFormat="0" applyBorder="0" applyProtection="0"/>
    <xf numFmtId="0" fontId="43" fillId="0" borderId="0" applyNumberFormat="0" applyBorder="0" applyProtection="0"/>
    <xf numFmtId="0" fontId="43" fillId="0" borderId="0" applyNumberFormat="0" applyBorder="0" applyProtection="0"/>
    <xf numFmtId="0" fontId="73" fillId="0" borderId="0"/>
    <xf numFmtId="0" fontId="13" fillId="0" borderId="0"/>
    <xf numFmtId="0" fontId="32" fillId="0" borderId="0"/>
    <xf numFmtId="0" fontId="38" fillId="0" borderId="0" applyNumberFormat="0" applyBorder="0" applyProtection="0"/>
    <xf numFmtId="0" fontId="32" fillId="0" borderId="0"/>
    <xf numFmtId="0" fontId="38" fillId="0" borderId="0" applyNumberFormat="0" applyBorder="0" applyProtection="0"/>
    <xf numFmtId="0" fontId="43" fillId="0" borderId="0" applyNumberFormat="0" applyBorder="0" applyProtection="0"/>
    <xf numFmtId="0" fontId="38" fillId="0" borderId="0" applyNumberFormat="0" applyBorder="0" applyProtection="0"/>
    <xf numFmtId="0" fontId="128" fillId="0" borderId="0"/>
    <xf numFmtId="0" fontId="32" fillId="0" borderId="0"/>
    <xf numFmtId="0" fontId="70" fillId="0" borderId="0" applyNumberFormat="0" applyFont="0" applyBorder="0" applyProtection="0"/>
    <xf numFmtId="0" fontId="70" fillId="0" borderId="0" applyNumberFormat="0" applyFont="0" applyBorder="0" applyProtection="0"/>
    <xf numFmtId="0" fontId="127" fillId="0" borderId="0" applyNumberFormat="0" applyBorder="0" applyProtection="0"/>
    <xf numFmtId="0" fontId="70" fillId="0" borderId="0" applyNumberFormat="0" applyFont="0" applyBorder="0" applyProtection="0"/>
    <xf numFmtId="0" fontId="32" fillId="0" borderId="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32" fillId="0" borderId="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70" fillId="0" borderId="0" applyNumberFormat="0" applyFont="0" applyBorder="0" applyProtection="0"/>
    <xf numFmtId="0" fontId="32" fillId="0" borderId="0"/>
    <xf numFmtId="0" fontId="43" fillId="0" borderId="0" applyNumberFormat="0" applyBorder="0" applyProtection="0"/>
    <xf numFmtId="0" fontId="43" fillId="0" borderId="0" applyNumberFormat="0" applyBorder="0" applyProtection="0"/>
    <xf numFmtId="0" fontId="2" fillId="0" borderId="0"/>
    <xf numFmtId="0" fontId="127" fillId="0" borderId="0" applyNumberFormat="0" applyBorder="0" applyProtection="0"/>
    <xf numFmtId="0" fontId="70" fillId="0" borderId="0"/>
    <xf numFmtId="0" fontId="129" fillId="0" borderId="0" applyNumberFormat="0" applyBorder="0" applyProtection="0"/>
    <xf numFmtId="223" fontId="77" fillId="0" borderId="0" applyFill="0" applyBorder="0" applyAlignment="0" applyProtection="0">
      <alignment horizontal="right"/>
    </xf>
    <xf numFmtId="0" fontId="86" fillId="0" borderId="0"/>
    <xf numFmtId="0" fontId="119" fillId="0" borderId="0"/>
    <xf numFmtId="0" fontId="131" fillId="0" borderId="0"/>
    <xf numFmtId="0" fontId="32" fillId="88" borderId="22" applyNumberFormat="0" applyFont="0" applyAlignment="0" applyProtection="0"/>
    <xf numFmtId="0" fontId="70" fillId="42" borderId="30" applyNumberFormat="0" applyFont="0" applyAlignment="0" applyProtection="0"/>
    <xf numFmtId="0" fontId="132" fillId="0" borderId="13"/>
    <xf numFmtId="4" fontId="133" fillId="0" borderId="0" applyFont="0" applyFill="0" applyBorder="0" applyAlignment="0" applyProtection="0"/>
    <xf numFmtId="4" fontId="77" fillId="0" borderId="0" applyFont="0" applyFill="0" applyBorder="0" applyAlignment="0" applyProtection="0">
      <alignment horizontal="left"/>
    </xf>
    <xf numFmtId="49" fontId="134" fillId="0" borderId="0"/>
    <xf numFmtId="49" fontId="36" fillId="0" borderId="0"/>
    <xf numFmtId="0" fontId="135" fillId="82" borderId="31" applyNumberFormat="0" applyAlignment="0" applyProtection="0"/>
    <xf numFmtId="0" fontId="136" fillId="43" borderId="32" applyNumberFormat="0" applyAlignment="0" applyProtection="0"/>
    <xf numFmtId="0" fontId="81" fillId="0" borderId="0" applyFont="0" applyFill="0" applyBorder="0" applyAlignment="0" applyProtection="0"/>
    <xf numFmtId="0" fontId="81" fillId="0" borderId="0" applyFont="0" applyFill="0" applyBorder="0" applyAlignment="0" applyProtection="0"/>
    <xf numFmtId="0" fontId="137" fillId="0" borderId="0"/>
    <xf numFmtId="0" fontId="38" fillId="0" borderId="0" applyNumberFormat="0" applyBorder="0" applyProtection="0"/>
    <xf numFmtId="0" fontId="38" fillId="0" borderId="0" applyNumberFormat="0" applyBorder="0" applyProtection="0"/>
    <xf numFmtId="224" fontId="86" fillId="0" borderId="0" applyFont="0" applyFill="0" applyBorder="0" applyAlignment="0" applyProtection="0"/>
    <xf numFmtId="225" fontId="86" fillId="0" borderId="0" applyFont="0" applyFill="0" applyBorder="0" applyAlignment="0" applyProtection="0"/>
    <xf numFmtId="0" fontId="31" fillId="0" borderId="0"/>
    <xf numFmtId="10" fontId="32"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226" fontId="35" fillId="0" borderId="0" applyFont="0" applyFill="0" applyBorder="0" applyAlignment="0" applyProtection="0"/>
    <xf numFmtId="227" fontId="40" fillId="0" borderId="0" applyFont="0" applyFill="0" applyBorder="0" applyAlignment="0" applyProtection="0"/>
    <xf numFmtId="228" fontId="40" fillId="0" borderId="0" applyFont="0" applyFill="0" applyBorder="0" applyAlignment="0" applyProtection="0"/>
    <xf numFmtId="229" fontId="53" fillId="0" borderId="0">
      <protection locked="0"/>
    </xf>
    <xf numFmtId="2" fontId="57" fillId="0" borderId="0" applyFont="0" applyFill="0" applyBorder="0" applyAlignment="0" applyProtection="0"/>
    <xf numFmtId="168" fontId="83" fillId="95" borderId="0" applyBorder="0" applyProtection="0"/>
    <xf numFmtId="168" fontId="83" fillId="95" borderId="0" applyBorder="0" applyProtection="0"/>
    <xf numFmtId="230" fontId="53" fillId="0" borderId="0">
      <protection locked="0"/>
    </xf>
    <xf numFmtId="231" fontId="32" fillId="0" borderId="0" applyFont="0" applyFill="0" applyBorder="0" applyAlignment="0" applyProtection="0"/>
    <xf numFmtId="229" fontId="53" fillId="0" borderId="0">
      <protection locked="0"/>
    </xf>
    <xf numFmtId="232" fontId="77" fillId="0" borderId="0" applyFill="0" applyBorder="0" applyAlignment="0"/>
    <xf numFmtId="167" fontId="138" fillId="0" borderId="0"/>
    <xf numFmtId="0" fontId="81" fillId="0" borderId="0" applyNumberFormat="0" applyFont="0" applyFill="0" applyBorder="0" applyAlignment="0" applyProtection="0">
      <alignment horizontal="left"/>
    </xf>
    <xf numFmtId="15" fontId="81" fillId="0" borderId="0" applyFont="0" applyFill="0" applyBorder="0" applyAlignment="0" applyProtection="0"/>
    <xf numFmtId="4" fontId="81" fillId="0" borderId="0" applyFont="0" applyFill="0" applyBorder="0" applyAlignment="0" applyProtection="0"/>
    <xf numFmtId="0" fontId="139" fillId="0" borderId="33">
      <alignment horizontal="center"/>
    </xf>
    <xf numFmtId="3" fontId="81" fillId="0" borderId="0" applyFont="0" applyFill="0" applyBorder="0" applyAlignment="0" applyProtection="0"/>
    <xf numFmtId="0" fontId="81" fillId="96" borderId="0" applyNumberFormat="0" applyFont="0" applyBorder="0" applyAlignment="0" applyProtection="0"/>
    <xf numFmtId="0" fontId="40" fillId="0" borderId="0"/>
    <xf numFmtId="230" fontId="53" fillId="0" borderId="0">
      <protection locked="0"/>
    </xf>
    <xf numFmtId="233" fontId="53" fillId="0" borderId="0">
      <protection locked="0"/>
    </xf>
    <xf numFmtId="0" fontId="140" fillId="0" borderId="13" applyNumberFormat="0" applyFill="0" applyBorder="0" applyAlignment="0" applyProtection="0">
      <protection hidden="1"/>
    </xf>
    <xf numFmtId="168" fontId="141" fillId="0" borderId="0"/>
    <xf numFmtId="167" fontId="16" fillId="0" borderId="0" applyFill="0" applyBorder="0" applyProtection="0"/>
    <xf numFmtId="4" fontId="142" fillId="94" borderId="34" applyNumberFormat="0" applyProtection="0">
      <alignment vertical="center"/>
    </xf>
    <xf numFmtId="4" fontId="143" fillId="97" borderId="35" applyProtection="0">
      <alignment vertical="center"/>
    </xf>
    <xf numFmtId="4" fontId="143" fillId="97" borderId="35" applyProtection="0">
      <alignment vertical="center"/>
    </xf>
    <xf numFmtId="4" fontId="144" fillId="94" borderId="34" applyNumberFormat="0" applyProtection="0">
      <alignment vertical="center"/>
    </xf>
    <xf numFmtId="4" fontId="145" fillId="97" borderId="35" applyProtection="0">
      <alignment vertical="center"/>
    </xf>
    <xf numFmtId="4" fontId="145" fillId="97" borderId="35" applyProtection="0">
      <alignment vertical="center"/>
    </xf>
    <xf numFmtId="4" fontId="142" fillId="94" borderId="34" applyNumberFormat="0" applyProtection="0">
      <alignment horizontal="left" vertical="center" indent="1"/>
    </xf>
    <xf numFmtId="4" fontId="143" fillId="97" borderId="35" applyProtection="0">
      <alignment horizontal="left" vertical="center" indent="1"/>
    </xf>
    <xf numFmtId="4" fontId="143" fillId="97" borderId="35" applyProtection="0">
      <alignment horizontal="left" vertical="center" indent="1"/>
    </xf>
    <xf numFmtId="0" fontId="142" fillId="94" borderId="34" applyNumberFormat="0" applyProtection="0">
      <alignment horizontal="left" vertical="top" indent="1"/>
    </xf>
    <xf numFmtId="0" fontId="143" fillId="97" borderId="35" applyNumberFormat="0" applyProtection="0">
      <alignment horizontal="left" vertical="top" indent="1"/>
    </xf>
    <xf numFmtId="0" fontId="143" fillId="97" borderId="35" applyNumberFormat="0" applyProtection="0">
      <alignment horizontal="left" vertical="top" indent="1"/>
    </xf>
    <xf numFmtId="4" fontId="142" fillId="98" borderId="0" applyNumberFormat="0" applyProtection="0">
      <alignment horizontal="left" vertical="center" indent="1"/>
    </xf>
    <xf numFmtId="4" fontId="146" fillId="40" borderId="0" applyBorder="0" applyProtection="0">
      <alignment horizontal="left" vertical="center" indent="1"/>
    </xf>
    <xf numFmtId="4" fontId="146" fillId="40" borderId="0" applyBorder="0" applyProtection="0">
      <alignment horizontal="left" vertical="center" indent="1"/>
    </xf>
    <xf numFmtId="4" fontId="147" fillId="99" borderId="36" applyNumberFormat="0" applyProtection="0">
      <alignment vertical="center"/>
    </xf>
    <xf numFmtId="4" fontId="133" fillId="35" borderId="34" applyNumberFormat="0" applyProtection="0">
      <alignment horizontal="right" vertical="center"/>
    </xf>
    <xf numFmtId="4" fontId="38" fillId="45" borderId="35" applyProtection="0">
      <alignment horizontal="right" vertical="center"/>
    </xf>
    <xf numFmtId="4" fontId="38" fillId="45" borderId="35" applyProtection="0">
      <alignment horizontal="right" vertical="center"/>
    </xf>
    <xf numFmtId="4" fontId="133" fillId="47" borderId="34" applyNumberFormat="0" applyProtection="0">
      <alignment horizontal="right" vertical="center"/>
    </xf>
    <xf numFmtId="4" fontId="38" fillId="41" borderId="35" applyProtection="0">
      <alignment horizontal="right" vertical="center"/>
    </xf>
    <xf numFmtId="4" fontId="38" fillId="41" borderId="35" applyProtection="0">
      <alignment horizontal="right" vertical="center"/>
    </xf>
    <xf numFmtId="4" fontId="133" fillId="69" borderId="34" applyNumberFormat="0" applyProtection="0">
      <alignment horizontal="right" vertical="center"/>
    </xf>
    <xf numFmtId="4" fontId="38" fillId="100" borderId="35" applyProtection="0">
      <alignment horizontal="right" vertical="center"/>
    </xf>
    <xf numFmtId="4" fontId="38" fillId="100" borderId="35" applyProtection="0">
      <alignment horizontal="right" vertical="center"/>
    </xf>
    <xf numFmtId="4" fontId="148" fillId="85" borderId="36" applyNumberFormat="0" applyProtection="0">
      <alignment vertical="center"/>
    </xf>
    <xf numFmtId="4" fontId="133" fillId="49" borderId="34" applyNumberFormat="0" applyProtection="0">
      <alignment horizontal="right" vertical="center"/>
    </xf>
    <xf numFmtId="4" fontId="38" fillId="101" borderId="35" applyProtection="0">
      <alignment horizontal="right" vertical="center"/>
    </xf>
    <xf numFmtId="4" fontId="38" fillId="101" borderId="35" applyProtection="0">
      <alignment horizontal="right" vertical="center"/>
    </xf>
    <xf numFmtId="4" fontId="133" fillId="57" borderId="34" applyNumberFormat="0" applyProtection="0">
      <alignment horizontal="right" vertical="center"/>
    </xf>
    <xf numFmtId="4" fontId="38" fillId="81" borderId="35" applyProtection="0">
      <alignment horizontal="right" vertical="center"/>
    </xf>
    <xf numFmtId="4" fontId="38" fillId="81" borderId="35" applyProtection="0">
      <alignment horizontal="right" vertical="center"/>
    </xf>
    <xf numFmtId="4" fontId="133" fillId="80" borderId="34" applyNumberFormat="0" applyProtection="0">
      <alignment horizontal="right" vertical="center"/>
    </xf>
    <xf numFmtId="4" fontId="38" fillId="102" borderId="35" applyProtection="0">
      <alignment horizontal="right" vertical="center"/>
    </xf>
    <xf numFmtId="4" fontId="38" fillId="102" borderId="35" applyProtection="0">
      <alignment horizontal="right" vertical="center"/>
    </xf>
    <xf numFmtId="4" fontId="147" fillId="103" borderId="36" applyNumberFormat="0" applyProtection="0">
      <alignment vertical="center"/>
    </xf>
    <xf numFmtId="4" fontId="133" fillId="75" borderId="34" applyNumberFormat="0" applyProtection="0">
      <alignment horizontal="right" vertical="center"/>
    </xf>
    <xf numFmtId="4" fontId="38" fillId="51" borderId="35" applyProtection="0">
      <alignment horizontal="right" vertical="center"/>
    </xf>
    <xf numFmtId="4" fontId="38" fillId="51" borderId="35" applyProtection="0">
      <alignment horizontal="right" vertical="center"/>
    </xf>
    <xf numFmtId="4" fontId="133" fillId="104" borderId="34" applyNumberFormat="0" applyProtection="0">
      <alignment horizontal="right" vertical="center"/>
    </xf>
    <xf numFmtId="4" fontId="38" fillId="105" borderId="35" applyProtection="0">
      <alignment horizontal="right" vertical="center"/>
    </xf>
    <xf numFmtId="4" fontId="38" fillId="105" borderId="35" applyProtection="0">
      <alignment horizontal="right" vertical="center"/>
    </xf>
    <xf numFmtId="4" fontId="133" fillId="48" borderId="34" applyNumberFormat="0" applyProtection="0">
      <alignment horizontal="right" vertical="center"/>
    </xf>
    <xf numFmtId="4" fontId="38" fillId="95" borderId="35" applyProtection="0">
      <alignment horizontal="right" vertical="center"/>
    </xf>
    <xf numFmtId="4" fontId="38" fillId="95" borderId="35" applyProtection="0">
      <alignment horizontal="right" vertical="center"/>
    </xf>
    <xf numFmtId="4" fontId="149" fillId="99" borderId="36" applyNumberFormat="0" applyProtection="0">
      <alignment vertical="center"/>
    </xf>
    <xf numFmtId="4" fontId="142" fillId="106" borderId="37" applyNumberFormat="0" applyProtection="0">
      <alignment horizontal="left" vertical="center" indent="1"/>
    </xf>
    <xf numFmtId="4" fontId="143" fillId="0" borderId="38" applyFill="0" applyProtection="0">
      <alignment horizontal="left" vertical="center" indent="1"/>
    </xf>
    <xf numFmtId="4" fontId="143" fillId="0" borderId="38" applyFill="0" applyProtection="0">
      <alignment horizontal="left" vertical="center" indent="1"/>
    </xf>
    <xf numFmtId="4" fontId="133" fillId="107" borderId="0" applyNumberFormat="0" applyProtection="0">
      <alignment horizontal="left" vertical="center" indent="1"/>
    </xf>
    <xf numFmtId="4" fontId="38" fillId="72" borderId="0" applyBorder="0" applyProtection="0">
      <alignment horizontal="left" vertical="center" indent="1"/>
    </xf>
    <xf numFmtId="4" fontId="38" fillId="72" borderId="0" applyBorder="0" applyProtection="0">
      <alignment horizontal="left" vertical="center" indent="1"/>
    </xf>
    <xf numFmtId="4" fontId="150" fillId="108" borderId="0" applyNumberFormat="0" applyProtection="0">
      <alignment horizontal="left" vertical="center" indent="1"/>
    </xf>
    <xf numFmtId="4" fontId="151" fillId="50" borderId="0" applyBorder="0" applyProtection="0">
      <alignment horizontal="left" vertical="center" indent="1"/>
    </xf>
    <xf numFmtId="4" fontId="151" fillId="50" borderId="0" applyBorder="0" applyProtection="0">
      <alignment horizontal="left" vertical="center" indent="1"/>
    </xf>
    <xf numFmtId="4" fontId="133" fillId="98" borderId="34" applyNumberFormat="0" applyProtection="0">
      <alignment horizontal="right" vertical="center"/>
    </xf>
    <xf numFmtId="4" fontId="38" fillId="40" borderId="35" applyProtection="0">
      <alignment horizontal="right" vertical="center"/>
    </xf>
    <xf numFmtId="4" fontId="38" fillId="40" borderId="35" applyProtection="0">
      <alignment horizontal="right" vertical="center"/>
    </xf>
    <xf numFmtId="4" fontId="152" fillId="84" borderId="36" applyNumberFormat="0" applyProtection="0">
      <alignment horizontal="left" vertical="center" indent="1"/>
    </xf>
    <xf numFmtId="4" fontId="33" fillId="107" borderId="0" applyNumberFormat="0" applyProtection="0">
      <alignment horizontal="left" vertical="center" indent="1"/>
    </xf>
    <xf numFmtId="4" fontId="38" fillId="72" borderId="0" applyBorder="0" applyProtection="0">
      <alignment horizontal="left" vertical="center" indent="1"/>
    </xf>
    <xf numFmtId="4" fontId="38" fillId="72" borderId="0" applyBorder="0" applyProtection="0">
      <alignment horizontal="left" vertical="center" indent="1"/>
    </xf>
    <xf numFmtId="4" fontId="33" fillId="98" borderId="0" applyNumberFormat="0" applyProtection="0">
      <alignment horizontal="left" vertical="center" indent="1"/>
    </xf>
    <xf numFmtId="4" fontId="38" fillId="40" borderId="0" applyBorder="0" applyProtection="0">
      <alignment horizontal="left" vertical="center" indent="1"/>
    </xf>
    <xf numFmtId="4" fontId="38" fillId="40" borderId="0" applyBorder="0" applyProtection="0">
      <alignment horizontal="left" vertical="center" indent="1"/>
    </xf>
    <xf numFmtId="0" fontId="32" fillId="108" borderId="34" applyNumberFormat="0" applyProtection="0">
      <alignment horizontal="left" vertical="center" indent="1"/>
    </xf>
    <xf numFmtId="0" fontId="27" fillId="0" borderId="0" applyNumberFormat="0" applyProtection="0">
      <alignment horizontal="left" vertical="center" wrapText="1" indent="1" shrinkToFit="1"/>
    </xf>
    <xf numFmtId="0" fontId="153" fillId="0" borderId="0" applyNumberFormat="0" applyBorder="0" applyProtection="0">
      <alignment horizontal="left" vertical="center" wrapText="1" indent="1" shrinkToFit="1"/>
    </xf>
    <xf numFmtId="0" fontId="32" fillId="108" borderId="34" applyNumberFormat="0" applyProtection="0">
      <alignment horizontal="left" vertical="top" indent="1"/>
    </xf>
    <xf numFmtId="0" fontId="38" fillId="50" borderId="35" applyNumberFormat="0" applyProtection="0">
      <alignment horizontal="left" vertical="top" indent="1"/>
    </xf>
    <xf numFmtId="0" fontId="38" fillId="50" borderId="35" applyNumberFormat="0" applyProtection="0">
      <alignment horizontal="left" vertical="top" indent="1"/>
    </xf>
    <xf numFmtId="0" fontId="32" fillId="98" borderId="34" applyNumberFormat="0" applyProtection="0">
      <alignment horizontal="left" vertical="center" indent="1"/>
    </xf>
    <xf numFmtId="0" fontId="27" fillId="0" borderId="0" applyNumberFormat="0" applyProtection="0">
      <alignment horizontal="left" wrapText="1" indent="1" shrinkToFit="1"/>
    </xf>
    <xf numFmtId="0" fontId="153" fillId="0" borderId="0" applyNumberFormat="0" applyBorder="0" applyProtection="0">
      <alignment horizontal="left" wrapText="1" indent="1" shrinkToFit="1"/>
    </xf>
    <xf numFmtId="0" fontId="32" fillId="98" borderId="34" applyNumberFormat="0" applyProtection="0">
      <alignment horizontal="left" vertical="top" indent="1"/>
    </xf>
    <xf numFmtId="0" fontId="38" fillId="40" borderId="35" applyNumberFormat="0" applyProtection="0">
      <alignment horizontal="left" vertical="top" indent="1"/>
    </xf>
    <xf numFmtId="0" fontId="38" fillId="40" borderId="35" applyNumberFormat="0" applyProtection="0">
      <alignment horizontal="left" vertical="top" indent="1"/>
    </xf>
    <xf numFmtId="0" fontId="32" fillId="46" borderId="34" applyNumberFormat="0" applyProtection="0">
      <alignment horizontal="left" vertical="center" indent="1"/>
    </xf>
    <xf numFmtId="0" fontId="27" fillId="0" borderId="0" applyNumberFormat="0" applyProtection="0">
      <alignment horizontal="left" vertical="center" wrapText="1" indent="1" shrinkToFit="1"/>
    </xf>
    <xf numFmtId="0" fontId="153" fillId="0" borderId="0" applyNumberFormat="0" applyBorder="0" applyProtection="0">
      <alignment horizontal="left" vertical="center" wrapText="1" indent="1" shrinkToFit="1"/>
    </xf>
    <xf numFmtId="0" fontId="32" fillId="46" borderId="34" applyNumberFormat="0" applyProtection="0">
      <alignment horizontal="left" vertical="top" indent="1"/>
    </xf>
    <xf numFmtId="0" fontId="38" fillId="44" borderId="35" applyNumberFormat="0" applyProtection="0">
      <alignment horizontal="left" vertical="top" indent="1"/>
    </xf>
    <xf numFmtId="0" fontId="38" fillId="44" borderId="35" applyNumberFormat="0" applyProtection="0">
      <alignment horizontal="left" vertical="top" indent="1"/>
    </xf>
    <xf numFmtId="0" fontId="32" fillId="107" borderId="34" applyNumberFormat="0" applyProtection="0">
      <alignment horizontal="left" vertical="center" indent="1"/>
    </xf>
    <xf numFmtId="0" fontId="27" fillId="0" borderId="0" applyNumberFormat="0" applyProtection="0">
      <alignment horizontal="left" vertical="center" wrapText="1" indent="1" shrinkToFit="1"/>
    </xf>
    <xf numFmtId="0" fontId="153" fillId="0" borderId="0" applyNumberFormat="0" applyBorder="0" applyProtection="0">
      <alignment horizontal="left" vertical="center" wrapText="1" indent="1" shrinkToFit="1"/>
    </xf>
    <xf numFmtId="0" fontId="32" fillId="107" borderId="34" applyNumberFormat="0" applyProtection="0">
      <alignment horizontal="left" vertical="top" indent="1"/>
    </xf>
    <xf numFmtId="0" fontId="38" fillId="72" borderId="35" applyNumberFormat="0" applyProtection="0">
      <alignment horizontal="left" vertical="top" indent="1"/>
    </xf>
    <xf numFmtId="0" fontId="38" fillId="72" borderId="35" applyNumberFormat="0" applyProtection="0">
      <alignment horizontal="left" vertical="top" indent="1"/>
    </xf>
    <xf numFmtId="0" fontId="32" fillId="109" borderId="11" applyNumberFormat="0">
      <protection locked="0"/>
    </xf>
    <xf numFmtId="0" fontId="38" fillId="43" borderId="39" applyNumberFormat="0">
      <protection locked="0"/>
    </xf>
    <xf numFmtId="0" fontId="38" fillId="43" borderId="39" applyNumberFormat="0">
      <protection locked="0"/>
    </xf>
    <xf numFmtId="4" fontId="133" fillId="88" borderId="34" applyNumberFormat="0" applyProtection="0">
      <alignment vertical="center"/>
    </xf>
    <xf numFmtId="4" fontId="38" fillId="42" borderId="35" applyProtection="0">
      <alignment vertical="center"/>
    </xf>
    <xf numFmtId="4" fontId="38" fillId="42" borderId="35" applyProtection="0">
      <alignment vertical="center"/>
    </xf>
    <xf numFmtId="4" fontId="154" fillId="88" borderId="34" applyNumberFormat="0" applyProtection="0">
      <alignment vertical="center"/>
    </xf>
    <xf numFmtId="4" fontId="155" fillId="42" borderId="35" applyProtection="0">
      <alignment vertical="center"/>
    </xf>
    <xf numFmtId="4" fontId="155" fillId="42" borderId="35" applyProtection="0">
      <alignment vertical="center"/>
    </xf>
    <xf numFmtId="4" fontId="133" fillId="88" borderId="34" applyNumberFormat="0" applyProtection="0">
      <alignment horizontal="left" vertical="center" indent="1"/>
    </xf>
    <xf numFmtId="4" fontId="38" fillId="42" borderId="35" applyProtection="0">
      <alignment horizontal="left" vertical="center" indent="1"/>
    </xf>
    <xf numFmtId="4" fontId="38" fillId="42" borderId="35" applyProtection="0">
      <alignment horizontal="left" vertical="center" indent="1"/>
    </xf>
    <xf numFmtId="0" fontId="133" fillId="88" borderId="34" applyNumberFormat="0" applyProtection="0">
      <alignment horizontal="left" vertical="top" indent="1"/>
    </xf>
    <xf numFmtId="0" fontId="38" fillId="42" borderId="35" applyNumberFormat="0" applyProtection="0">
      <alignment horizontal="left" vertical="top" indent="1"/>
    </xf>
    <xf numFmtId="0" fontId="38" fillId="42" borderId="35" applyNumberFormat="0" applyProtection="0">
      <alignment horizontal="left" vertical="top" indent="1"/>
    </xf>
    <xf numFmtId="4" fontId="156" fillId="0" borderId="0" applyNumberFormat="0" applyProtection="0">
      <alignment horizontal="right"/>
    </xf>
    <xf numFmtId="4" fontId="133" fillId="107" borderId="34" applyNumberFormat="0" applyProtection="0">
      <alignment horizontal="right" vertical="center"/>
    </xf>
    <xf numFmtId="4" fontId="153" fillId="0" borderId="0" applyBorder="0" applyProtection="0">
      <alignment horizontal="right" wrapText="1" shrinkToFit="1"/>
    </xf>
    <xf numFmtId="4" fontId="156" fillId="0" borderId="0" applyNumberFormat="0" applyProtection="0">
      <alignment horizontal="right" wrapText="1" shrinkToFit="1"/>
    </xf>
    <xf numFmtId="4" fontId="153" fillId="0" borderId="0" applyBorder="0" applyProtection="0">
      <alignment horizontal="right" wrapText="1" shrinkToFit="1"/>
    </xf>
    <xf numFmtId="4" fontId="154" fillId="107" borderId="34" applyNumberFormat="0" applyProtection="0">
      <alignment horizontal="right" vertical="center"/>
    </xf>
    <xf numFmtId="4" fontId="155" fillId="72" borderId="35" applyProtection="0">
      <alignment horizontal="right" vertical="center"/>
    </xf>
    <xf numFmtId="4" fontId="155" fillId="72" borderId="35" applyProtection="0">
      <alignment horizontal="right" vertical="center"/>
    </xf>
    <xf numFmtId="4" fontId="133" fillId="98" borderId="34" applyNumberFormat="0" applyProtection="0">
      <alignment horizontal="left" vertical="center" indent="1"/>
    </xf>
    <xf numFmtId="4" fontId="156" fillId="0" borderId="0" applyNumberFormat="0" applyProtection="0">
      <alignment horizontal="left" wrapText="1" indent="1" shrinkToFit="1"/>
    </xf>
    <xf numFmtId="4" fontId="153" fillId="0" borderId="0" applyBorder="0" applyProtection="0">
      <alignment horizontal="left" wrapText="1" indent="1" shrinkToFit="1"/>
    </xf>
    <xf numFmtId="0" fontId="133" fillId="98" borderId="34" applyNumberFormat="0" applyProtection="0">
      <alignment horizontal="left" vertical="top" indent="1"/>
    </xf>
    <xf numFmtId="0" fontId="38" fillId="40" borderId="35" applyNumberFormat="0" applyProtection="0">
      <alignment horizontal="left" vertical="top" indent="1"/>
    </xf>
    <xf numFmtId="0" fontId="38" fillId="40" borderId="35" applyNumberFormat="0" applyProtection="0">
      <alignment horizontal="left" vertical="top" indent="1"/>
    </xf>
    <xf numFmtId="4" fontId="157" fillId="84" borderId="36" applyNumberFormat="0" applyProtection="0">
      <alignment vertical="center"/>
    </xf>
    <xf numFmtId="4" fontId="158" fillId="84" borderId="36" applyNumberFormat="0" applyProtection="0">
      <alignment vertical="center"/>
    </xf>
    <xf numFmtId="4" fontId="159" fillId="93" borderId="36" applyNumberFormat="0" applyProtection="0">
      <alignment horizontal="left" vertical="center" indent="1"/>
    </xf>
    <xf numFmtId="4" fontId="160" fillId="110" borderId="0" applyNumberFormat="0" applyProtection="0">
      <alignment horizontal="left" vertical="center" indent="1"/>
    </xf>
    <xf numFmtId="4" fontId="161" fillId="65" borderId="0" applyBorder="0" applyProtection="0">
      <alignment horizontal="left" vertical="center" indent="1"/>
    </xf>
    <xf numFmtId="4" fontId="161" fillId="65" borderId="0" applyBorder="0" applyProtection="0">
      <alignment horizontal="left" vertical="center" indent="1"/>
    </xf>
    <xf numFmtId="4" fontId="115" fillId="107" borderId="34" applyNumberFormat="0" applyProtection="0">
      <alignment horizontal="right" vertical="center"/>
    </xf>
    <xf numFmtId="4" fontId="162" fillId="72" borderId="35" applyProtection="0">
      <alignment horizontal="right" vertical="center"/>
    </xf>
    <xf numFmtId="4" fontId="162" fillId="72" borderId="35" applyProtection="0">
      <alignment horizontal="right" vertical="center"/>
    </xf>
    <xf numFmtId="0" fontId="94" fillId="36" borderId="0" applyNumberFormat="0" applyBorder="0" applyAlignment="0" applyProtection="0"/>
    <xf numFmtId="38" fontId="81" fillId="0" borderId="40"/>
    <xf numFmtId="234" fontId="32" fillId="0" borderId="0">
      <protection locked="0"/>
    </xf>
    <xf numFmtId="38" fontId="81" fillId="0" borderId="0" applyFont="0" applyFill="0" applyBorder="0" applyAlignment="0" applyProtection="0"/>
    <xf numFmtId="40" fontId="81" fillId="0" borderId="0" applyFont="0" applyFill="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35" fillId="82" borderId="31" applyNumberFormat="0" applyAlignment="0" applyProtection="0"/>
    <xf numFmtId="0" fontId="165" fillId="0" borderId="0"/>
    <xf numFmtId="0" fontId="166" fillId="0" borderId="0"/>
    <xf numFmtId="0" fontId="32" fillId="0" borderId="0"/>
    <xf numFmtId="167" fontId="167" fillId="0" borderId="0" applyProtection="0"/>
    <xf numFmtId="3" fontId="133" fillId="0" borderId="0"/>
    <xf numFmtId="0" fontId="32" fillId="0" borderId="0" applyNumberFormat="0"/>
    <xf numFmtId="0" fontId="84" fillId="0" borderId="0" applyNumberFormat="0" applyFill="0" applyBorder="0" applyAlignment="0" applyProtection="0"/>
    <xf numFmtId="0" fontId="32" fillId="0" borderId="0"/>
    <xf numFmtId="0" fontId="32" fillId="0" borderId="0"/>
    <xf numFmtId="0" fontId="38" fillId="0" borderId="0" applyNumberFormat="0" applyBorder="0" applyProtection="0"/>
    <xf numFmtId="21" fontId="77" fillId="0" borderId="0" applyFont="0" applyFill="0" applyBorder="0" applyProtection="0">
      <alignment horizontal="left"/>
    </xf>
    <xf numFmtId="0" fontId="168" fillId="0" borderId="0" applyNumberFormat="0" applyFill="0" applyBorder="0" applyAlignment="0" applyProtection="0"/>
    <xf numFmtId="0" fontId="164" fillId="0" borderId="0" applyNumberFormat="0" applyFill="0" applyBorder="0" applyAlignment="0" applyProtection="0"/>
    <xf numFmtId="0" fontId="168" fillId="0" borderId="0" applyNumberFormat="0" applyFill="0" applyBorder="0" applyAlignment="0" applyProtection="0"/>
    <xf numFmtId="0" fontId="169" fillId="0" borderId="41" applyNumberFormat="0" applyFill="0" applyAlignment="0" applyProtection="0"/>
    <xf numFmtId="0" fontId="170" fillId="0" borderId="42" applyNumberFormat="0" applyFill="0" applyAlignment="0" applyProtection="0"/>
    <xf numFmtId="0" fontId="101" fillId="0" borderId="27" applyNumberFormat="0" applyFill="0" applyAlignment="0" applyProtection="0"/>
    <xf numFmtId="0" fontId="101" fillId="0" borderId="0" applyNumberFormat="0" applyFill="0" applyBorder="0" applyAlignment="0" applyProtection="0"/>
    <xf numFmtId="2" fontId="103" fillId="0" borderId="0">
      <protection locked="0"/>
    </xf>
    <xf numFmtId="2" fontId="103" fillId="0" borderId="0">
      <protection locked="0"/>
    </xf>
    <xf numFmtId="0" fontId="141" fillId="82" borderId="13"/>
    <xf numFmtId="167" fontId="75" fillId="0" borderId="43" applyNumberFormat="0" applyFont="0" applyBorder="0" applyAlignment="0" applyProtection="0"/>
    <xf numFmtId="0" fontId="79" fillId="0" borderId="44" applyNumberFormat="0" applyFill="0" applyAlignment="0" applyProtection="0"/>
    <xf numFmtId="0" fontId="122" fillId="0" borderId="0"/>
    <xf numFmtId="235" fontId="32" fillId="0" borderId="0">
      <alignment horizontal="center"/>
    </xf>
    <xf numFmtId="236" fontId="45" fillId="0" borderId="0"/>
    <xf numFmtId="237" fontId="32" fillId="0" borderId="45"/>
    <xf numFmtId="238" fontId="171" fillId="87" borderId="0" applyBorder="0" applyProtection="0"/>
    <xf numFmtId="168" fontId="83" fillId="52" borderId="0" applyBorder="0" applyProtection="0"/>
    <xf numFmtId="230" fontId="53" fillId="0" borderId="0">
      <protection locked="0"/>
    </xf>
    <xf numFmtId="233" fontId="53" fillId="0" borderId="0">
      <protection locked="0"/>
    </xf>
    <xf numFmtId="0" fontId="81" fillId="0" borderId="0"/>
    <xf numFmtId="0" fontId="59" fillId="83" borderId="18" applyNumberFormat="0" applyAlignment="0" applyProtection="0"/>
    <xf numFmtId="168" fontId="83" fillId="52" borderId="0" applyBorder="0" applyProtection="0"/>
    <xf numFmtId="38" fontId="81" fillId="0" borderId="0" applyFont="0" applyFill="0" applyBorder="0" applyAlignment="0" applyProtection="0"/>
    <xf numFmtId="40" fontId="81" fillId="0" borderId="0" applyFont="0" applyFill="0" applyBorder="0" applyAlignment="0" applyProtection="0"/>
    <xf numFmtId="4" fontId="32" fillId="0" borderId="0" applyFont="0" applyFill="0" applyBorder="0" applyAlignment="0" applyProtection="0"/>
    <xf numFmtId="0" fontId="49" fillId="0" borderId="0" applyNumberFormat="0" applyFill="0" applyBorder="0" applyAlignment="0" applyProtection="0"/>
    <xf numFmtId="0" fontId="172" fillId="0" borderId="0" applyNumberFormat="0" applyFont="0" applyFill="0" applyBorder="0" applyAlignment="0" applyProtection="0">
      <alignment vertical="top"/>
    </xf>
    <xf numFmtId="0" fontId="173" fillId="0" borderId="0" applyNumberFormat="0" applyFont="0" applyFill="0" applyBorder="0" applyAlignment="0" applyProtection="0">
      <alignment vertical="top"/>
    </xf>
    <xf numFmtId="0" fontId="173" fillId="0" borderId="0" applyNumberFormat="0" applyFont="0" applyFill="0" applyBorder="0" applyAlignment="0" applyProtection="0">
      <alignment vertical="top"/>
    </xf>
    <xf numFmtId="0" fontId="172" fillId="0" borderId="0" applyNumberFormat="0" applyFont="0" applyFill="0" applyBorder="0" applyAlignment="0" applyProtection="0"/>
    <xf numFmtId="0" fontId="172" fillId="0" borderId="0" applyNumberFormat="0" applyFont="0" applyFill="0" applyBorder="0" applyAlignment="0" applyProtection="0">
      <alignment horizontal="left" vertical="top"/>
    </xf>
    <xf numFmtId="0" fontId="172" fillId="0" borderId="0" applyNumberFormat="0" applyFont="0" applyFill="0" applyBorder="0" applyAlignment="0" applyProtection="0">
      <alignment horizontal="left" vertical="top"/>
    </xf>
    <xf numFmtId="0" fontId="172" fillId="0" borderId="0" applyNumberFormat="0" applyFont="0" applyFill="0" applyBorder="0" applyAlignment="0" applyProtection="0">
      <alignment horizontal="left" vertical="top"/>
    </xf>
    <xf numFmtId="0" fontId="174" fillId="0" borderId="0" applyNumberFormat="0" applyFont="0" applyFill="0" applyBorder="0" applyAlignment="0" applyProtection="0">
      <alignment horizontal="center"/>
    </xf>
    <xf numFmtId="0" fontId="174" fillId="0" borderId="0" applyNumberFormat="0" applyFont="0" applyFill="0" applyBorder="0" applyAlignment="0" applyProtection="0">
      <alignment horizontal="center"/>
    </xf>
    <xf numFmtId="0" fontId="175" fillId="0" borderId="0" applyNumberFormat="0" applyFont="0" applyFill="0" applyBorder="0" applyAlignment="0" applyProtection="0"/>
    <xf numFmtId="0" fontId="176" fillId="0" borderId="0">
      <alignment horizontal="left" wrapText="1"/>
    </xf>
    <xf numFmtId="0" fontId="177" fillId="0" borderId="46" applyNumberFormat="0" applyFont="0" applyFill="0" applyBorder="0" applyAlignment="0" applyProtection="0">
      <alignment horizontal="center" wrapText="1"/>
    </xf>
    <xf numFmtId="239" fontId="40" fillId="0" borderId="0" applyNumberFormat="0" applyFont="0" applyFill="0" applyBorder="0" applyAlignment="0" applyProtection="0">
      <alignment horizontal="right"/>
    </xf>
    <xf numFmtId="0" fontId="177" fillId="0" borderId="0" applyNumberFormat="0" applyFont="0" applyFill="0" applyBorder="0" applyAlignment="0" applyProtection="0">
      <alignment horizontal="left" indent="1"/>
    </xf>
    <xf numFmtId="240" fontId="177" fillId="0" borderId="0" applyNumberFormat="0" applyFont="0" applyFill="0" applyBorder="0" applyAlignment="0" applyProtection="0"/>
    <xf numFmtId="0" fontId="175" fillId="0" borderId="33" applyNumberFormat="0" applyFont="0" applyFill="0" applyBorder="0" applyAlignment="0" applyProtection="0"/>
    <xf numFmtId="0" fontId="77" fillId="0" borderId="0" applyNumberFormat="0" applyFont="0" applyFill="0" applyBorder="0" applyAlignment="0" applyProtection="0">
      <alignment horizontal="left" wrapText="1" indent="1"/>
    </xf>
    <xf numFmtId="0" fontId="177" fillId="0" borderId="0" applyNumberFormat="0" applyFont="0" applyFill="0" applyBorder="0" applyAlignment="0" applyProtection="0">
      <alignment horizontal="left" indent="1"/>
    </xf>
    <xf numFmtId="0" fontId="77" fillId="0" borderId="0" applyNumberFormat="0" applyFont="0" applyFill="0" applyBorder="0" applyAlignment="0" applyProtection="0">
      <alignment horizontal="left" wrapText="1" indent="2"/>
    </xf>
    <xf numFmtId="241" fontId="77" fillId="0" borderId="0">
      <alignment horizontal="right"/>
    </xf>
    <xf numFmtId="0" fontId="178" fillId="0" borderId="0" applyProtection="0"/>
    <xf numFmtId="0" fontId="179" fillId="0" borderId="0" applyNumberFormat="0" applyFill="0" applyBorder="0" applyAlignment="0" applyProtection="0"/>
    <xf numFmtId="0" fontId="180" fillId="0" borderId="0" applyNumberFormat="0" applyFill="0" applyBorder="0" applyAlignment="0" applyProtection="0"/>
    <xf numFmtId="168" fontId="130" fillId="0" borderId="0">
      <alignment horizontal="right"/>
    </xf>
    <xf numFmtId="0" fontId="181" fillId="0" borderId="0" applyProtection="0"/>
    <xf numFmtId="242" fontId="182" fillId="0" borderId="0" applyFont="0" applyFill="0" applyBorder="0" applyAlignment="0" applyProtection="0"/>
    <xf numFmtId="243" fontId="182" fillId="0" borderId="0" applyFont="0" applyFill="0" applyBorder="0" applyAlignment="0" applyProtection="0"/>
    <xf numFmtId="0" fontId="183" fillId="0" borderId="0" applyProtection="0"/>
    <xf numFmtId="0" fontId="184" fillId="0" borderId="0" applyProtection="0"/>
    <xf numFmtId="0" fontId="181" fillId="0" borderId="47" applyProtection="0"/>
    <xf numFmtId="0" fontId="185" fillId="0" borderId="0"/>
    <xf numFmtId="10" fontId="181" fillId="0" borderId="0" applyProtection="0"/>
    <xf numFmtId="0" fontId="181" fillId="0" borderId="0"/>
    <xf numFmtId="2" fontId="181" fillId="0" borderId="0" applyProtection="0"/>
    <xf numFmtId="244" fontId="182" fillId="0" borderId="0" applyFont="0" applyFill="0" applyBorder="0" applyAlignment="0" applyProtection="0"/>
    <xf numFmtId="245" fontId="182" fillId="0" borderId="0" applyFont="0" applyFill="0" applyBorder="0" applyAlignment="0" applyProtection="0"/>
    <xf numFmtId="0" fontId="35" fillId="0" borderId="0"/>
    <xf numFmtId="0" fontId="186" fillId="0" borderId="0"/>
    <xf numFmtId="9" fontId="186" fillId="0" borderId="0" applyFont="0" applyFill="0" applyBorder="0" applyAlignment="0" applyProtection="0"/>
    <xf numFmtId="0" fontId="31" fillId="0" borderId="0"/>
    <xf numFmtId="0" fontId="37" fillId="111" borderId="0" applyNumberFormat="0" applyBorder="0" applyAlignment="0" applyProtection="0"/>
    <xf numFmtId="0" fontId="37" fillId="74" borderId="0" applyNumberFormat="0" applyBorder="0" applyAlignment="0" applyProtection="0"/>
    <xf numFmtId="0" fontId="41" fillId="112" borderId="0" applyNumberFormat="0" applyBorder="0" applyAlignment="0" applyProtection="0"/>
    <xf numFmtId="0" fontId="37" fillId="113" borderId="0" applyNumberFormat="0" applyBorder="0" applyAlignment="0" applyProtection="0"/>
    <xf numFmtId="0" fontId="37" fillId="73" borderId="0" applyNumberFormat="0" applyBorder="0" applyAlignment="0" applyProtection="0"/>
    <xf numFmtId="0" fontId="41" fillId="66" borderId="0" applyNumberFormat="0" applyBorder="0" applyAlignment="0" applyProtection="0"/>
    <xf numFmtId="0" fontId="37" fillId="114" borderId="0" applyNumberFormat="0" applyBorder="0" applyAlignment="0" applyProtection="0"/>
    <xf numFmtId="0" fontId="37" fillId="115" borderId="0" applyNumberFormat="0" applyBorder="0" applyAlignment="0" applyProtection="0"/>
    <xf numFmtId="0" fontId="41" fillId="116" borderId="0" applyNumberFormat="0" applyBorder="0" applyAlignment="0" applyProtection="0"/>
    <xf numFmtId="0" fontId="37" fillId="113" borderId="0" applyNumberFormat="0" applyBorder="0" applyAlignment="0" applyProtection="0"/>
    <xf numFmtId="0" fontId="37" fillId="67" borderId="0" applyNumberFormat="0" applyBorder="0" applyAlignment="0" applyProtection="0"/>
    <xf numFmtId="0" fontId="41" fillId="73" borderId="0" applyNumberFormat="0" applyBorder="0" applyAlignment="0" applyProtection="0"/>
    <xf numFmtId="0" fontId="37" fillId="71" borderId="0" applyNumberFormat="0" applyBorder="0" applyAlignment="0" applyProtection="0"/>
    <xf numFmtId="0" fontId="41" fillId="112" borderId="0" applyNumberFormat="0" applyBorder="0" applyAlignment="0" applyProtection="0"/>
    <xf numFmtId="0" fontId="37" fillId="79" borderId="0" applyNumberFormat="0" applyBorder="0" applyAlignment="0" applyProtection="0"/>
    <xf numFmtId="0" fontId="41" fillId="117" borderId="0" applyNumberFormat="0" applyBorder="0" applyAlignment="0" applyProtection="0"/>
    <xf numFmtId="1" fontId="188" fillId="0" borderId="0"/>
    <xf numFmtId="168" fontId="32" fillId="118" borderId="0" applyNumberFormat="0" applyFont="0" applyBorder="0" applyAlignment="0" applyProtection="0"/>
    <xf numFmtId="0" fontId="189" fillId="118" borderId="0"/>
    <xf numFmtId="246" fontId="186" fillId="0" borderId="0" applyFont="0" applyFill="0" applyBorder="0" applyAlignment="0" applyProtection="0"/>
    <xf numFmtId="168" fontId="190" fillId="0" borderId="0" applyBorder="0" applyAlignment="0" applyProtection="0"/>
    <xf numFmtId="168" fontId="27" fillId="93" borderId="0" applyNumberFormat="0" applyFont="0" applyBorder="0" applyAlignment="0" applyProtection="0"/>
    <xf numFmtId="49" fontId="191" fillId="0" borderId="0" applyFill="0" applyBorder="0" applyAlignment="0" applyProtection="0">
      <alignment horizontal="left"/>
    </xf>
    <xf numFmtId="168" fontId="27" fillId="119" borderId="0" applyNumberFormat="0" applyFont="0" applyBorder="0" applyAlignment="0" applyProtection="0"/>
    <xf numFmtId="49" fontId="192" fillId="0" borderId="0" applyFill="0" applyBorder="0" applyAlignment="0" applyProtection="0"/>
    <xf numFmtId="0" fontId="193" fillId="0" borderId="0" applyFill="0" applyBorder="0" applyAlignment="0" applyProtection="0"/>
    <xf numFmtId="247" fontId="193" fillId="0" borderId="0" applyFill="0" applyBorder="0" applyAlignment="0" applyProtection="0"/>
    <xf numFmtId="248" fontId="194" fillId="0" borderId="0" applyFill="0" applyBorder="0" applyAlignment="0" applyProtection="0"/>
    <xf numFmtId="249" fontId="195" fillId="0" borderId="0" applyFill="0" applyBorder="0" applyAlignment="0" applyProtection="0"/>
    <xf numFmtId="250" fontId="195" fillId="0" borderId="0" applyFill="0" applyBorder="0" applyAlignment="0" applyProtection="0"/>
    <xf numFmtId="10" fontId="196" fillId="0" borderId="0"/>
    <xf numFmtId="210" fontId="190" fillId="93" borderId="0"/>
    <xf numFmtId="0" fontId="197" fillId="0" borderId="0"/>
    <xf numFmtId="0" fontId="27" fillId="0" borderId="0"/>
    <xf numFmtId="0" fontId="32" fillId="0" borderId="0"/>
    <xf numFmtId="0" fontId="186" fillId="0" borderId="0"/>
    <xf numFmtId="0" fontId="32" fillId="0" borderId="0"/>
    <xf numFmtId="9" fontId="32" fillId="0" borderId="0" applyFont="0" applyFill="0" applyBorder="0" applyAlignment="0" applyProtection="0"/>
    <xf numFmtId="9" fontId="32" fillId="0" borderId="0" applyFont="0" applyFill="0" applyBorder="0" applyAlignment="0" applyProtection="0"/>
    <xf numFmtId="168" fontId="190" fillId="120" borderId="0" applyBorder="0" applyProtection="0"/>
    <xf numFmtId="0" fontId="198" fillId="0" borderId="0"/>
    <xf numFmtId="4" fontId="144" fillId="121" borderId="34" applyNumberFormat="0" applyProtection="0">
      <alignment vertical="center"/>
    </xf>
    <xf numFmtId="4" fontId="142" fillId="121" borderId="34" applyNumberFormat="0" applyProtection="0">
      <alignment horizontal="left" vertical="center" indent="1"/>
    </xf>
    <xf numFmtId="0" fontId="142" fillId="121" borderId="34" applyNumberFormat="0" applyProtection="0">
      <alignment horizontal="left" vertical="top" indent="1"/>
    </xf>
    <xf numFmtId="4" fontId="142" fillId="122" borderId="0" applyNumberFormat="0" applyProtection="0">
      <alignment horizontal="left" vertical="center" indent="1"/>
    </xf>
    <xf numFmtId="4" fontId="150" fillId="123" borderId="0" applyNumberFormat="0" applyProtection="0">
      <alignment horizontal="left" vertical="center" indent="1"/>
    </xf>
    <xf numFmtId="4" fontId="33" fillId="122" borderId="0" applyNumberFormat="0" applyProtection="0">
      <alignment horizontal="left" vertical="center" indent="1"/>
    </xf>
    <xf numFmtId="0" fontId="32" fillId="123" borderId="34" applyNumberFormat="0" applyProtection="0">
      <alignment horizontal="left" vertical="center" indent="1"/>
    </xf>
    <xf numFmtId="0" fontId="32" fillId="123" borderId="34" applyNumberFormat="0" applyProtection="0">
      <alignment horizontal="left" vertical="top" indent="1"/>
    </xf>
    <xf numFmtId="0" fontId="32" fillId="122" borderId="34" applyNumberFormat="0" applyProtection="0">
      <alignment horizontal="left" vertical="center" indent="1"/>
    </xf>
    <xf numFmtId="0" fontId="32" fillId="122" borderId="34" applyNumberFormat="0" applyProtection="0">
      <alignment horizontal="left" vertical="top" indent="1"/>
    </xf>
    <xf numFmtId="0" fontId="32" fillId="124" borderId="34" applyNumberFormat="0" applyProtection="0">
      <alignment horizontal="left" vertical="center" indent="1"/>
    </xf>
    <xf numFmtId="0" fontId="32" fillId="124" borderId="34" applyNumberFormat="0" applyProtection="0">
      <alignment horizontal="left" vertical="top" indent="1"/>
    </xf>
    <xf numFmtId="0" fontId="32" fillId="118" borderId="34" applyNumberFormat="0" applyProtection="0">
      <alignment horizontal="left" vertical="center" indent="1"/>
    </xf>
    <xf numFmtId="0" fontId="32" fillId="118" borderId="34" applyNumberFormat="0" applyProtection="0">
      <alignment horizontal="left" vertical="top" indent="1"/>
    </xf>
    <xf numFmtId="0" fontId="165" fillId="109" borderId="48" applyNumberFormat="0">
      <protection locked="0"/>
    </xf>
    <xf numFmtId="0" fontId="199" fillId="108" borderId="49" applyBorder="0"/>
    <xf numFmtId="4" fontId="133" fillId="93" borderId="34" applyNumberFormat="0" applyProtection="0">
      <alignment vertical="center"/>
    </xf>
    <xf numFmtId="4" fontId="154" fillId="93" borderId="34" applyNumberFormat="0" applyProtection="0">
      <alignment vertical="center"/>
    </xf>
    <xf numFmtId="4" fontId="133" fillId="93" borderId="34" applyNumberFormat="0" applyProtection="0">
      <alignment horizontal="left" vertical="center" indent="1"/>
    </xf>
    <xf numFmtId="0" fontId="133" fillId="93" borderId="34" applyNumberFormat="0" applyProtection="0">
      <alignment horizontal="left" vertical="top" indent="1"/>
    </xf>
    <xf numFmtId="0" fontId="133" fillId="122" borderId="34" applyNumberFormat="0" applyProtection="0">
      <alignment horizontal="left" vertical="top" indent="1"/>
    </xf>
    <xf numFmtId="0" fontId="34" fillId="125" borderId="11"/>
    <xf numFmtId="0" fontId="187" fillId="0" borderId="0" applyNumberFormat="0" applyFill="0" applyBorder="0" applyProtection="0">
      <alignment horizontal="centerContinuous"/>
    </xf>
    <xf numFmtId="0" fontId="31" fillId="0" borderId="0"/>
    <xf numFmtId="0" fontId="28" fillId="0" borderId="0" applyNumberFormat="0" applyFill="0" applyBorder="0" applyAlignment="0" applyProtection="0"/>
    <xf numFmtId="168" fontId="171" fillId="87" borderId="0" applyBorder="0" applyProtection="0"/>
    <xf numFmtId="1" fontId="32" fillId="99" borderId="0"/>
    <xf numFmtId="9" fontId="186" fillId="0" borderId="0" applyFont="0" applyFill="0" applyBorder="0" applyAlignment="0" applyProtection="0"/>
    <xf numFmtId="0" fontId="186" fillId="0" borderId="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0" fontId="201" fillId="0" borderId="0"/>
    <xf numFmtId="0" fontId="24" fillId="0" borderId="0"/>
    <xf numFmtId="9" fontId="24" fillId="0" borderId="0" applyFont="0" applyFill="0" applyBorder="0" applyAlignment="0" applyProtection="0"/>
    <xf numFmtId="0" fontId="135" fillId="82" borderId="31" applyNumberFormat="0" applyAlignment="0" applyProtection="0"/>
    <xf numFmtId="4" fontId="115" fillId="107" borderId="34" applyNumberFormat="0" applyProtection="0">
      <alignment horizontal="right" vertical="center"/>
    </xf>
    <xf numFmtId="4" fontId="133" fillId="98" borderId="34" applyNumberFormat="0" applyProtection="0">
      <alignment horizontal="left" vertical="center" indent="1"/>
    </xf>
    <xf numFmtId="4" fontId="154" fillId="107" borderId="34" applyNumberFormat="0" applyProtection="0">
      <alignment horizontal="right" vertical="center"/>
    </xf>
    <xf numFmtId="0" fontId="133" fillId="88" borderId="34" applyNumberFormat="0" applyProtection="0">
      <alignment horizontal="left" vertical="top" indent="1"/>
    </xf>
    <xf numFmtId="4" fontId="154" fillId="88" borderId="34" applyNumberFormat="0" applyProtection="0">
      <alignment vertical="center"/>
    </xf>
    <xf numFmtId="4" fontId="133" fillId="88" borderId="34" applyNumberFormat="0" applyProtection="0">
      <alignment vertical="center"/>
    </xf>
    <xf numFmtId="0" fontId="32" fillId="107" borderId="34" applyNumberFormat="0" applyProtection="0">
      <alignment horizontal="left" vertical="top" indent="1"/>
    </xf>
    <xf numFmtId="0" fontId="32" fillId="107" borderId="34" applyNumberFormat="0" applyProtection="0">
      <alignment horizontal="left" vertical="center" indent="1"/>
    </xf>
    <xf numFmtId="0" fontId="32" fillId="46" borderId="34" applyNumberFormat="0" applyProtection="0">
      <alignment horizontal="left" vertical="top" indent="1"/>
    </xf>
    <xf numFmtId="0" fontId="32" fillId="46" borderId="34" applyNumberFormat="0" applyProtection="0">
      <alignment horizontal="left" vertical="center" indent="1"/>
    </xf>
    <xf numFmtId="0" fontId="32" fillId="98" borderId="34" applyNumberFormat="0" applyProtection="0">
      <alignment horizontal="left" vertical="top" indent="1"/>
    </xf>
    <xf numFmtId="0" fontId="32" fillId="98" borderId="34" applyNumberFormat="0" applyProtection="0">
      <alignment horizontal="left" vertical="center" indent="1"/>
    </xf>
    <xf numFmtId="0" fontId="55" fillId="82" borderId="14" applyNumberFormat="0" applyAlignment="0" applyProtection="0"/>
    <xf numFmtId="0" fontId="55" fillId="82" borderId="14" applyNumberFormat="0" applyAlignment="0" applyProtection="0"/>
    <xf numFmtId="0" fontId="32" fillId="108" borderId="34" applyNumberFormat="0" applyProtection="0">
      <alignment horizontal="left" vertical="top" indent="1"/>
    </xf>
    <xf numFmtId="0" fontId="32" fillId="108" borderId="34" applyNumberFormat="0" applyProtection="0">
      <alignment horizontal="left" vertical="center" indent="1"/>
    </xf>
    <xf numFmtId="4" fontId="133" fillId="98" borderId="34" applyNumberFormat="0" applyProtection="0">
      <alignment horizontal="right" vertical="center"/>
    </xf>
    <xf numFmtId="4" fontId="133" fillId="48" borderId="34" applyNumberFormat="0" applyProtection="0">
      <alignment horizontal="right" vertical="center"/>
    </xf>
    <xf numFmtId="4" fontId="133" fillId="104" borderId="34" applyNumberFormat="0" applyProtection="0">
      <alignment horizontal="right" vertical="center"/>
    </xf>
    <xf numFmtId="4" fontId="133" fillId="57" borderId="34" applyNumberFormat="0" applyProtection="0">
      <alignment horizontal="right" vertical="center"/>
    </xf>
    <xf numFmtId="4" fontId="133" fillId="69" borderId="34" applyNumberFormat="0" applyProtection="0">
      <alignment horizontal="right" vertical="center"/>
    </xf>
    <xf numFmtId="4" fontId="133" fillId="47" borderId="34" applyNumberFormat="0" applyProtection="0">
      <alignment horizontal="right" vertical="center"/>
    </xf>
    <xf numFmtId="0" fontId="37" fillId="88" borderId="22" applyNumberFormat="0" applyFont="0" applyAlignment="0" applyProtection="0"/>
    <xf numFmtId="4" fontId="133" fillId="35" borderId="34" applyNumberFormat="0" applyProtection="0">
      <alignment horizontal="right" vertical="center"/>
    </xf>
    <xf numFmtId="0" fontId="142" fillId="94" borderId="34" applyNumberFormat="0" applyProtection="0">
      <alignment horizontal="left" vertical="top" indent="1"/>
    </xf>
    <xf numFmtId="4" fontId="142" fillId="94" borderId="34" applyNumberFormat="0" applyProtection="0">
      <alignment horizontal="left" vertical="center" indent="1"/>
    </xf>
    <xf numFmtId="4" fontId="144" fillId="94" borderId="34" applyNumberFormat="0" applyProtection="0">
      <alignment vertical="center"/>
    </xf>
    <xf numFmtId="0" fontId="80" fillId="39" borderId="14" applyNumberFormat="0" applyAlignment="0" applyProtection="0"/>
    <xf numFmtId="200" fontId="81" fillId="0" borderId="12">
      <alignment horizontal="center"/>
    </xf>
    <xf numFmtId="0" fontId="34" fillId="0" borderId="23"/>
    <xf numFmtId="0" fontId="96" fillId="0" borderId="12">
      <alignment horizontal="left" vertical="center"/>
    </xf>
    <xf numFmtId="0" fontId="135" fillId="82" borderId="31" applyNumberFormat="0" applyAlignment="0" applyProtection="0"/>
    <xf numFmtId="0" fontId="32" fillId="88" borderId="22" applyNumberFormat="0" applyFont="0" applyAlignment="0" applyProtection="0"/>
    <xf numFmtId="0" fontId="80" fillId="39" borderId="14" applyNumberFormat="0" applyAlignment="0" applyProtection="0"/>
    <xf numFmtId="0" fontId="34" fillId="0" borderId="23"/>
    <xf numFmtId="0" fontId="32" fillId="88" borderId="22" applyNumberFormat="0" applyFont="0" applyAlignment="0" applyProtection="0"/>
    <xf numFmtId="0" fontId="135" fillId="82" borderId="31" applyNumberFormat="0" applyAlignment="0" applyProtection="0"/>
    <xf numFmtId="0" fontId="80" fillId="39" borderId="14" applyNumberFormat="0" applyAlignment="0" applyProtection="0"/>
    <xf numFmtId="0" fontId="37" fillId="88" borderId="22" applyNumberFormat="0" applyFont="0" applyAlignment="0" applyProtection="0"/>
    <xf numFmtId="4" fontId="142" fillId="94" borderId="34" applyNumberFormat="0" applyProtection="0">
      <alignment vertical="center"/>
    </xf>
    <xf numFmtId="4" fontId="144" fillId="94" borderId="34" applyNumberFormat="0" applyProtection="0">
      <alignment vertical="center"/>
    </xf>
    <xf numFmtId="4" fontId="142" fillId="94" borderId="34" applyNumberFormat="0" applyProtection="0">
      <alignment horizontal="left" vertical="center" indent="1"/>
    </xf>
    <xf numFmtId="0" fontId="142" fillId="94" borderId="34" applyNumberFormat="0" applyProtection="0">
      <alignment horizontal="left" vertical="top" indent="1"/>
    </xf>
    <xf numFmtId="4" fontId="133" fillId="35" borderId="34" applyNumberFormat="0" applyProtection="0">
      <alignment horizontal="right" vertical="center"/>
    </xf>
    <xf numFmtId="4" fontId="133" fillId="47" borderId="34" applyNumberFormat="0" applyProtection="0">
      <alignment horizontal="right" vertical="center"/>
    </xf>
    <xf numFmtId="4" fontId="133" fillId="69" borderId="34" applyNumberFormat="0" applyProtection="0">
      <alignment horizontal="right" vertical="center"/>
    </xf>
    <xf numFmtId="4" fontId="133" fillId="49" borderId="34" applyNumberFormat="0" applyProtection="0">
      <alignment horizontal="right" vertical="center"/>
    </xf>
    <xf numFmtId="0" fontId="55" fillId="82" borderId="14" applyNumberFormat="0" applyAlignment="0" applyProtection="0"/>
    <xf numFmtId="4" fontId="133" fillId="57" borderId="34" applyNumberFormat="0" applyProtection="0">
      <alignment horizontal="right" vertical="center"/>
    </xf>
    <xf numFmtId="0" fontId="55" fillId="82" borderId="14" applyNumberFormat="0" applyAlignment="0" applyProtection="0"/>
    <xf numFmtId="4" fontId="133" fillId="80" borderId="34" applyNumberFormat="0" applyProtection="0">
      <alignment horizontal="right" vertical="center"/>
    </xf>
    <xf numFmtId="4" fontId="133" fillId="75" borderId="34" applyNumberFormat="0" applyProtection="0">
      <alignment horizontal="right" vertical="center"/>
    </xf>
    <xf numFmtId="4" fontId="133" fillId="104" borderId="34" applyNumberFormat="0" applyProtection="0">
      <alignment horizontal="right" vertical="center"/>
    </xf>
    <xf numFmtId="4" fontId="133" fillId="48" borderId="34" applyNumberFormat="0" applyProtection="0">
      <alignment horizontal="right" vertical="center"/>
    </xf>
    <xf numFmtId="4" fontId="133" fillId="98" borderId="34" applyNumberFormat="0" applyProtection="0">
      <alignment horizontal="right" vertical="center"/>
    </xf>
    <xf numFmtId="0" fontId="32" fillId="108" borderId="34" applyNumberFormat="0" applyProtection="0">
      <alignment horizontal="left" vertical="center" indent="1"/>
    </xf>
    <xf numFmtId="0" fontId="32" fillId="108" borderId="34" applyNumberFormat="0" applyProtection="0">
      <alignment horizontal="left" vertical="top" indent="1"/>
    </xf>
    <xf numFmtId="0" fontId="32" fillId="98" borderId="34" applyNumberFormat="0" applyProtection="0">
      <alignment horizontal="left" vertical="center" indent="1"/>
    </xf>
    <xf numFmtId="0" fontId="32" fillId="98" borderId="34" applyNumberFormat="0" applyProtection="0">
      <alignment horizontal="left" vertical="top" indent="1"/>
    </xf>
    <xf numFmtId="0" fontId="32" fillId="46" borderId="34" applyNumberFormat="0" applyProtection="0">
      <alignment horizontal="left" vertical="center" indent="1"/>
    </xf>
    <xf numFmtId="0" fontId="32" fillId="46" borderId="34" applyNumberFormat="0" applyProtection="0">
      <alignment horizontal="left" vertical="top" indent="1"/>
    </xf>
    <xf numFmtId="0" fontId="32" fillId="107" borderId="34" applyNumberFormat="0" applyProtection="0">
      <alignment horizontal="left" vertical="center" indent="1"/>
    </xf>
    <xf numFmtId="0" fontId="32" fillId="107" borderId="34" applyNumberFormat="0" applyProtection="0">
      <alignment horizontal="left" vertical="top" indent="1"/>
    </xf>
    <xf numFmtId="4" fontId="133" fillId="88" borderId="34" applyNumberFormat="0" applyProtection="0">
      <alignment vertical="center"/>
    </xf>
    <xf numFmtId="4" fontId="154" fillId="88" borderId="34" applyNumberFormat="0" applyProtection="0">
      <alignment vertical="center"/>
    </xf>
    <xf numFmtId="4" fontId="133" fillId="88" borderId="34" applyNumberFormat="0" applyProtection="0">
      <alignment horizontal="left" vertical="center" indent="1"/>
    </xf>
    <xf numFmtId="0" fontId="133" fillId="88" borderId="34" applyNumberFormat="0" applyProtection="0">
      <alignment horizontal="left" vertical="top" indent="1"/>
    </xf>
    <xf numFmtId="4" fontId="133" fillId="107" borderId="34" applyNumberFormat="0" applyProtection="0">
      <alignment horizontal="right" vertical="center"/>
    </xf>
    <xf numFmtId="4" fontId="154" fillId="107" borderId="34" applyNumberFormat="0" applyProtection="0">
      <alignment horizontal="right" vertical="center"/>
    </xf>
    <xf numFmtId="4" fontId="133" fillId="98" borderId="34" applyNumberFormat="0" applyProtection="0">
      <alignment horizontal="left" vertical="center" indent="1"/>
    </xf>
    <xf numFmtId="0" fontId="133" fillId="98" borderId="34" applyNumberFormat="0" applyProtection="0">
      <alignment horizontal="left" vertical="top" indent="1"/>
    </xf>
    <xf numFmtId="4" fontId="115" fillId="107" borderId="34" applyNumberFormat="0" applyProtection="0">
      <alignment horizontal="right" vertical="center"/>
    </xf>
    <xf numFmtId="0" fontId="135" fillId="82" borderId="31" applyNumberFormat="0" applyAlignment="0" applyProtection="0"/>
    <xf numFmtId="9" fontId="24" fillId="0" borderId="0" applyFont="0" applyFill="0" applyBorder="0" applyAlignment="0" applyProtection="0"/>
    <xf numFmtId="0" fontId="24" fillId="0" borderId="0"/>
    <xf numFmtId="0" fontId="133" fillId="98" borderId="34" applyNumberFormat="0" applyProtection="0">
      <alignment horizontal="left" vertical="top" indent="1"/>
    </xf>
    <xf numFmtId="4" fontId="133" fillId="107" borderId="34" applyNumberFormat="0" applyProtection="0">
      <alignment horizontal="right" vertical="center"/>
    </xf>
    <xf numFmtId="4" fontId="133" fillId="88" borderId="34" applyNumberFormat="0" applyProtection="0">
      <alignment horizontal="left" vertical="center" indent="1"/>
    </xf>
    <xf numFmtId="4" fontId="142" fillId="94" borderId="34" applyNumberFormat="0" applyProtection="0">
      <alignment vertical="center"/>
    </xf>
    <xf numFmtId="4" fontId="144" fillId="121" borderId="34" applyNumberFormat="0" applyProtection="0">
      <alignment vertical="center"/>
    </xf>
    <xf numFmtId="4" fontId="142" fillId="121" borderId="34" applyNumberFormat="0" applyProtection="0">
      <alignment horizontal="left" vertical="center" indent="1"/>
    </xf>
    <xf numFmtId="0" fontId="142" fillId="121" borderId="34" applyNumberFormat="0" applyProtection="0">
      <alignment horizontal="left" vertical="top" indent="1"/>
    </xf>
    <xf numFmtId="0" fontId="32" fillId="123" borderId="34" applyNumberFormat="0" applyProtection="0">
      <alignment horizontal="left" vertical="center" indent="1"/>
    </xf>
    <xf numFmtId="0" fontId="32" fillId="123" borderId="34" applyNumberFormat="0" applyProtection="0">
      <alignment horizontal="left" vertical="top" indent="1"/>
    </xf>
    <xf numFmtId="0" fontId="32" fillId="122" borderId="34" applyNumberFormat="0" applyProtection="0">
      <alignment horizontal="left" vertical="center" indent="1"/>
    </xf>
    <xf numFmtId="0" fontId="32" fillId="122" borderId="34" applyNumberFormat="0" applyProtection="0">
      <alignment horizontal="left" vertical="top" indent="1"/>
    </xf>
    <xf numFmtId="0" fontId="32" fillId="124" borderId="34" applyNumberFormat="0" applyProtection="0">
      <alignment horizontal="left" vertical="center" indent="1"/>
    </xf>
    <xf numFmtId="0" fontId="32" fillId="124" borderId="34" applyNumberFormat="0" applyProtection="0">
      <alignment horizontal="left" vertical="top" indent="1"/>
    </xf>
    <xf numFmtId="0" fontId="32" fillId="118" borderId="34" applyNumberFormat="0" applyProtection="0">
      <alignment horizontal="left" vertical="center" indent="1"/>
    </xf>
    <xf numFmtId="0" fontId="32" fillId="118" borderId="34" applyNumberFormat="0" applyProtection="0">
      <alignment horizontal="left" vertical="top" indent="1"/>
    </xf>
    <xf numFmtId="0" fontId="199" fillId="108" borderId="49" applyBorder="0"/>
    <xf numFmtId="4" fontId="133" fillId="93" borderId="34" applyNumberFormat="0" applyProtection="0">
      <alignment vertical="center"/>
    </xf>
    <xf numFmtId="4" fontId="154" fillId="93" borderId="34" applyNumberFormat="0" applyProtection="0">
      <alignment vertical="center"/>
    </xf>
    <xf numFmtId="4" fontId="133" fillId="93" borderId="34" applyNumberFormat="0" applyProtection="0">
      <alignment horizontal="left" vertical="center" indent="1"/>
    </xf>
    <xf numFmtId="0" fontId="133" fillId="93" borderId="34" applyNumberFormat="0" applyProtection="0">
      <alignment horizontal="left" vertical="top" indent="1"/>
    </xf>
    <xf numFmtId="0" fontId="133" fillId="122" borderId="34" applyNumberFormat="0" applyProtection="0">
      <alignment horizontal="left" vertical="top" indent="1"/>
    </xf>
    <xf numFmtId="4" fontId="133" fillId="49" borderId="34" applyNumberFormat="0" applyProtection="0">
      <alignment horizontal="right" vertical="center"/>
    </xf>
    <xf numFmtId="0" fontId="80" fillId="39" borderId="14" applyNumberFormat="0" applyAlignment="0" applyProtection="0"/>
    <xf numFmtId="4" fontId="133" fillId="75" borderId="34" applyNumberFormat="0" applyProtection="0">
      <alignment horizontal="right" vertical="center"/>
    </xf>
    <xf numFmtId="4" fontId="133" fillId="80" borderId="34" applyNumberFormat="0" applyProtection="0">
      <alignment horizontal="right" vertical="center"/>
    </xf>
    <xf numFmtId="4" fontId="144" fillId="121" borderId="34" applyNumberFormat="0" applyProtection="0">
      <alignment vertical="center"/>
    </xf>
    <xf numFmtId="4" fontId="142" fillId="121" borderId="34" applyNumberFormat="0" applyProtection="0">
      <alignment horizontal="left" vertical="center" indent="1"/>
    </xf>
    <xf numFmtId="0" fontId="142" fillId="121" borderId="34" applyNumberFormat="0" applyProtection="0">
      <alignment horizontal="left" vertical="top" indent="1"/>
    </xf>
    <xf numFmtId="0" fontId="32" fillId="123" borderId="34" applyNumberFormat="0" applyProtection="0">
      <alignment horizontal="left" vertical="center" indent="1"/>
    </xf>
    <xf numFmtId="0" fontId="32" fillId="123" borderId="34" applyNumberFormat="0" applyProtection="0">
      <alignment horizontal="left" vertical="top" indent="1"/>
    </xf>
    <xf numFmtId="0" fontId="32" fillId="122" borderId="34" applyNumberFormat="0" applyProtection="0">
      <alignment horizontal="left" vertical="center" indent="1"/>
    </xf>
    <xf numFmtId="0" fontId="32" fillId="122" borderId="34" applyNumberFormat="0" applyProtection="0">
      <alignment horizontal="left" vertical="top" indent="1"/>
    </xf>
    <xf numFmtId="0" fontId="32" fillId="124" borderId="34" applyNumberFormat="0" applyProtection="0">
      <alignment horizontal="left" vertical="center" indent="1"/>
    </xf>
    <xf numFmtId="0" fontId="32" fillId="124" borderId="34" applyNumberFormat="0" applyProtection="0">
      <alignment horizontal="left" vertical="top" indent="1"/>
    </xf>
    <xf numFmtId="0" fontId="32" fillId="118" borderId="34" applyNumberFormat="0" applyProtection="0">
      <alignment horizontal="left" vertical="center" indent="1"/>
    </xf>
    <xf numFmtId="0" fontId="32" fillId="118" borderId="34" applyNumberFormat="0" applyProtection="0">
      <alignment horizontal="left" vertical="top" indent="1"/>
    </xf>
    <xf numFmtId="0" fontId="199" fillId="108" borderId="49" applyBorder="0"/>
    <xf numFmtId="4" fontId="133" fillId="93" borderId="34" applyNumberFormat="0" applyProtection="0">
      <alignment vertical="center"/>
    </xf>
    <xf numFmtId="4" fontId="154" fillId="93" borderId="34" applyNumberFormat="0" applyProtection="0">
      <alignment vertical="center"/>
    </xf>
    <xf numFmtId="4" fontId="133" fillId="93" borderId="34" applyNumberFormat="0" applyProtection="0">
      <alignment horizontal="left" vertical="center" indent="1"/>
    </xf>
    <xf numFmtId="0" fontId="133" fillId="93" borderId="34" applyNumberFormat="0" applyProtection="0">
      <alignment horizontal="left" vertical="top" indent="1"/>
    </xf>
    <xf numFmtId="0" fontId="133" fillId="122" borderId="34" applyNumberFormat="0" applyProtection="0">
      <alignment horizontal="left" vertical="top" indent="1"/>
    </xf>
    <xf numFmtId="9" fontId="23" fillId="0" borderId="0" applyFont="0" applyFill="0" applyBorder="0" applyAlignment="0" applyProtection="0"/>
    <xf numFmtId="0" fontId="20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23"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9" fontId="23" fillId="0" borderId="0" applyFont="0" applyFill="0" applyBorder="0" applyAlignment="0" applyProtection="0"/>
    <xf numFmtId="0" fontId="23" fillId="0" borderId="0"/>
    <xf numFmtId="0" fontId="202" fillId="75" borderId="0" applyNumberFormat="0" applyBorder="0" applyAlignment="0" applyProtection="0"/>
    <xf numFmtId="0" fontId="33" fillId="48" borderId="0" applyNumberFormat="0" applyBorder="0" applyAlignment="0" applyProtection="0"/>
    <xf numFmtId="0" fontId="41" fillId="56" borderId="0" applyNumberFormat="0" applyBorder="0" applyAlignment="0" applyProtection="0"/>
    <xf numFmtId="168" fontId="171" fillId="120" borderId="0" applyBorder="0" applyProtection="0"/>
    <xf numFmtId="0" fontId="32" fillId="124" borderId="34" applyNumberFormat="0" applyProtection="0">
      <alignment horizontal="left" vertical="top" indent="1"/>
    </xf>
    <xf numFmtId="0" fontId="33" fillId="37" borderId="0" applyNumberFormat="0" applyBorder="0" applyAlignment="0" applyProtection="0"/>
    <xf numFmtId="0" fontId="202" fillId="47" borderId="0" applyNumberFormat="0" applyBorder="0" applyAlignment="0" applyProtection="0"/>
    <xf numFmtId="168" fontId="171" fillId="120" borderId="0" applyBorder="0" applyProtection="0"/>
    <xf numFmtId="0" fontId="202" fillId="55" borderId="0" applyNumberFormat="0" applyBorder="0" applyAlignment="0" applyProtection="0"/>
    <xf numFmtId="0" fontId="33" fillId="39" borderId="0" applyNumberFormat="0" applyBorder="0" applyAlignment="0" applyProtection="0"/>
    <xf numFmtId="0" fontId="33" fillId="47" borderId="0" applyNumberFormat="0" applyBorder="0" applyAlignment="0" applyProtection="0"/>
    <xf numFmtId="168" fontId="171" fillId="0" borderId="0" applyBorder="0" applyAlignment="0" applyProtection="0"/>
    <xf numFmtId="0" fontId="210" fillId="0" borderId="0" applyNumberFormat="0" applyFill="0" applyBorder="0" applyAlignment="0" applyProtection="0"/>
    <xf numFmtId="0" fontId="213" fillId="0" borderId="17" applyNumberFormat="0" applyFill="0" applyAlignment="0" applyProtection="0"/>
    <xf numFmtId="0" fontId="41" fillId="62" borderId="0" applyNumberFormat="0" applyBorder="0" applyAlignment="0" applyProtection="0"/>
    <xf numFmtId="0" fontId="33" fillId="46" borderId="0" applyNumberFormat="0" applyBorder="0" applyAlignment="0" applyProtection="0"/>
    <xf numFmtId="0" fontId="33" fillId="38" borderId="0" applyNumberFormat="0" applyBorder="0" applyAlignment="0" applyProtection="0"/>
    <xf numFmtId="0" fontId="23" fillId="0" borderId="0"/>
    <xf numFmtId="0" fontId="33" fillId="46" borderId="0" applyNumberFormat="0" applyBorder="0" applyAlignment="0" applyProtection="0"/>
    <xf numFmtId="0" fontId="202" fillId="55" borderId="0" applyNumberFormat="0" applyBorder="0" applyAlignment="0" applyProtection="0"/>
    <xf numFmtId="0" fontId="170" fillId="0" borderId="42" applyNumberFormat="0" applyFill="0" applyAlignment="0" applyProtection="0"/>
    <xf numFmtId="0" fontId="23" fillId="0" borderId="0"/>
    <xf numFmtId="9" fontId="23" fillId="0" borderId="0" applyFont="0" applyFill="0" applyBorder="0" applyAlignment="0" applyProtection="0"/>
    <xf numFmtId="0" fontId="216" fillId="0" borderId="42" applyNumberFormat="0" applyFill="0" applyAlignment="0" applyProtection="0"/>
    <xf numFmtId="0" fontId="32" fillId="88" borderId="22" applyNumberFormat="0" applyFont="0" applyAlignment="0" applyProtection="0"/>
    <xf numFmtId="0" fontId="32" fillId="122" borderId="34" applyNumberFormat="0" applyProtection="0">
      <alignment horizontal="left" vertical="top" indent="1"/>
    </xf>
    <xf numFmtId="168" fontId="171" fillId="87" borderId="0" applyBorder="0" applyProtection="0"/>
    <xf numFmtId="0" fontId="214" fillId="35"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49" borderId="0" applyNumberFormat="0" applyBorder="0" applyAlignment="0" applyProtection="0"/>
    <xf numFmtId="0" fontId="202" fillId="56" borderId="0" applyNumberFormat="0" applyBorder="0" applyAlignment="0" applyProtection="0"/>
    <xf numFmtId="0" fontId="202" fillId="80" borderId="0" applyNumberFormat="0" applyBorder="0" applyAlignment="0" applyProtection="0"/>
    <xf numFmtId="0" fontId="202" fillId="56" borderId="0" applyNumberFormat="0" applyBorder="0" applyAlignment="0" applyProtection="0"/>
    <xf numFmtId="0" fontId="41" fillId="62" borderId="0" applyNumberFormat="0" applyBorder="0" applyAlignment="0" applyProtection="0"/>
    <xf numFmtId="0" fontId="41" fillId="69" borderId="0" applyNumberFormat="0" applyBorder="0" applyAlignment="0" applyProtection="0"/>
    <xf numFmtId="0" fontId="41" fillId="55" borderId="0" applyNumberFormat="0" applyBorder="0" applyAlignment="0" applyProtection="0"/>
    <xf numFmtId="0" fontId="41" fillId="80" borderId="0" applyNumberFormat="0" applyBorder="0" applyAlignment="0" applyProtection="0"/>
    <xf numFmtId="0" fontId="203" fillId="82" borderId="14" applyNumberFormat="0" applyAlignment="0" applyProtection="0"/>
    <xf numFmtId="251" fontId="32" fillId="0" borderId="0" applyFont="0" applyFill="0" applyBorder="0" applyAlignment="0" applyProtection="0"/>
    <xf numFmtId="0" fontId="41" fillId="75" borderId="0" applyNumberFormat="0" applyBorder="0" applyAlignment="0" applyProtection="0"/>
    <xf numFmtId="0" fontId="204" fillId="0" borderId="0" applyNumberFormat="0" applyFill="0" applyBorder="0" applyAlignment="0" applyProtection="0"/>
    <xf numFmtId="0" fontId="41" fillId="69" borderId="0" applyNumberFormat="0" applyBorder="0" applyAlignment="0" applyProtection="0"/>
    <xf numFmtId="0" fontId="169" fillId="0" borderId="41" applyNumberFormat="0" applyFill="0" applyAlignment="0" applyProtection="0"/>
    <xf numFmtId="0" fontId="205" fillId="39" borderId="14" applyNumberFormat="0" applyAlignment="0" applyProtection="0"/>
    <xf numFmtId="0" fontId="80" fillId="39" borderId="14" applyNumberFormat="0" applyAlignment="0" applyProtection="0"/>
    <xf numFmtId="0" fontId="206" fillId="82" borderId="31" applyNumberFormat="0" applyAlignment="0" applyProtection="0"/>
    <xf numFmtId="210" fontId="171" fillId="93" borderId="0"/>
    <xf numFmtId="0" fontId="208" fillId="36" borderId="0" applyNumberFormat="0" applyBorder="0" applyAlignment="0" applyProtection="0"/>
    <xf numFmtId="0" fontId="209" fillId="94" borderId="0" applyNumberFormat="0" applyBorder="0" applyAlignment="0" applyProtection="0"/>
    <xf numFmtId="0" fontId="32" fillId="123" borderId="34" applyNumberFormat="0" applyProtection="0">
      <alignment horizontal="left" vertical="center" indent="1"/>
    </xf>
    <xf numFmtId="0" fontId="32" fillId="123" borderId="34" applyNumberFormat="0" applyProtection="0">
      <alignment horizontal="left" vertical="top" indent="1"/>
    </xf>
    <xf numFmtId="0" fontId="32" fillId="124" borderId="34" applyNumberFormat="0" applyProtection="0">
      <alignment horizontal="left" vertical="center" indent="1"/>
    </xf>
    <xf numFmtId="0" fontId="78" fillId="0" borderId="50" applyNumberFormat="0" applyFill="0" applyAlignment="0" applyProtection="0"/>
    <xf numFmtId="0" fontId="32" fillId="122" borderId="34" applyNumberFormat="0" applyProtection="0">
      <alignment horizontal="left" vertical="center" indent="1"/>
    </xf>
    <xf numFmtId="0" fontId="217" fillId="0" borderId="27" applyNumberFormat="0" applyFill="0" applyAlignment="0" applyProtection="0"/>
    <xf numFmtId="0" fontId="32" fillId="118" borderId="34" applyNumberFormat="0" applyProtection="0">
      <alignment horizontal="left" vertical="center" indent="1"/>
    </xf>
    <xf numFmtId="0" fontId="32" fillId="118" borderId="34" applyNumberFormat="0" applyProtection="0">
      <alignment horizontal="left" vertical="top" indent="1"/>
    </xf>
    <xf numFmtId="0" fontId="32" fillId="0" borderId="0"/>
    <xf numFmtId="0" fontId="33" fillId="36" borderId="0" applyNumberFormat="0" applyBorder="0" applyAlignment="0" applyProtection="0"/>
    <xf numFmtId="0" fontId="41" fillId="55" borderId="0" applyNumberFormat="0" applyBorder="0" applyAlignment="0" applyProtection="0"/>
    <xf numFmtId="0" fontId="32" fillId="0" borderId="0"/>
    <xf numFmtId="0" fontId="41" fillId="80" borderId="0" applyNumberFormat="0" applyBorder="0" applyAlignment="0" applyProtection="0"/>
    <xf numFmtId="0" fontId="33" fillId="37" borderId="0" applyNumberFormat="0" applyBorder="0" applyAlignment="0" applyProtection="0"/>
    <xf numFmtId="0" fontId="32" fillId="0" borderId="0"/>
    <xf numFmtId="9" fontId="23" fillId="0" borderId="0" applyFont="0" applyFill="0" applyBorder="0" applyAlignment="0" applyProtection="0"/>
    <xf numFmtId="0" fontId="23" fillId="0" borderId="0"/>
    <xf numFmtId="0" fontId="32" fillId="0" borderId="0"/>
    <xf numFmtId="0" fontId="41" fillId="75" borderId="0" applyNumberFormat="0" applyBorder="0" applyAlignment="0" applyProtection="0"/>
    <xf numFmtId="0" fontId="202" fillId="54" borderId="0" applyNumberFormat="0" applyBorder="0" applyAlignment="0" applyProtection="0"/>
    <xf numFmtId="0" fontId="202" fillId="62" borderId="0" applyNumberFormat="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217" fillId="0" borderId="0" applyNumberFormat="0" applyFill="0" applyBorder="0" applyAlignment="0" applyProtection="0"/>
    <xf numFmtId="0" fontId="211" fillId="83" borderId="18" applyNumberFormat="0" applyAlignment="0" applyProtection="0"/>
    <xf numFmtId="0" fontId="215" fillId="0" borderId="41" applyNumberFormat="0" applyFill="0" applyAlignment="0" applyProtection="0"/>
    <xf numFmtId="0" fontId="207" fillId="0" borderId="50" applyNumberFormat="0" applyFill="0" applyAlignment="0" applyProtection="0"/>
    <xf numFmtId="0" fontId="80" fillId="39" borderId="14" applyNumberFormat="0" applyAlignment="0" applyProtection="0"/>
    <xf numFmtId="0" fontId="202" fillId="48" borderId="0" applyNumberFormat="0" applyBorder="0" applyAlignment="0" applyProtection="0"/>
    <xf numFmtId="0" fontId="202" fillId="57" borderId="0" applyNumberFormat="0" applyBorder="0" applyAlignment="0" applyProtection="0"/>
    <xf numFmtId="0" fontId="202" fillId="69" borderId="0" applyNumberFormat="0" applyBorder="0" applyAlignment="0" applyProtection="0"/>
    <xf numFmtId="9" fontId="23" fillId="0" borderId="0" applyFont="0" applyFill="0" applyBorder="0" applyAlignment="0" applyProtection="0"/>
    <xf numFmtId="0" fontId="212" fillId="0" borderId="0" applyNumberFormat="0" applyFill="0" applyBorder="0" applyAlignment="0" applyProtection="0"/>
    <xf numFmtId="0" fontId="41" fillId="56" borderId="0" applyNumberFormat="0" applyBorder="0" applyAlignment="0" applyProtection="0"/>
    <xf numFmtId="9" fontId="23" fillId="0" borderId="0" applyFont="0" applyFill="0" applyBorder="0" applyAlignment="0" applyProtection="0"/>
    <xf numFmtId="0" fontId="80" fillId="39" borderId="14" applyNumberFormat="0" applyAlignment="0" applyProtection="0"/>
    <xf numFmtId="0" fontId="41" fillId="80" borderId="0" applyNumberFormat="0" applyBorder="0" applyAlignment="0" applyProtection="0"/>
    <xf numFmtId="0" fontId="41" fillId="56" borderId="0" applyNumberFormat="0" applyBorder="0" applyAlignment="0" applyProtection="0"/>
    <xf numFmtId="0" fontId="41" fillId="55" borderId="0" applyNumberFormat="0" applyBorder="0" applyAlignment="0" applyProtection="0"/>
    <xf numFmtId="0" fontId="41" fillId="75" borderId="0" applyNumberFormat="0" applyBorder="0" applyAlignment="0" applyProtection="0"/>
    <xf numFmtId="0" fontId="41" fillId="69" borderId="0" applyNumberFormat="0" applyBorder="0" applyAlignment="0" applyProtection="0"/>
    <xf numFmtId="0" fontId="41" fillId="62" borderId="0" applyNumberFormat="0" applyBorder="0" applyAlignment="0" applyProtection="0"/>
    <xf numFmtId="0" fontId="32" fillId="0" borderId="0"/>
    <xf numFmtId="0" fontId="32" fillId="0" borderId="0"/>
    <xf numFmtId="0" fontId="41" fillId="62" borderId="0" applyNumberFormat="0" applyBorder="0" applyAlignment="0" applyProtection="0"/>
    <xf numFmtId="0" fontId="41" fillId="69" borderId="0" applyNumberFormat="0" applyBorder="0" applyAlignment="0" applyProtection="0"/>
    <xf numFmtId="0" fontId="41" fillId="75" borderId="0" applyNumberFormat="0" applyBorder="0" applyAlignment="0" applyProtection="0"/>
    <xf numFmtId="0" fontId="41" fillId="55" borderId="0" applyNumberFormat="0" applyBorder="0" applyAlignment="0" applyProtection="0"/>
    <xf numFmtId="0" fontId="41" fillId="56" borderId="0" applyNumberFormat="0" applyBorder="0" applyAlignment="0" applyProtection="0"/>
    <xf numFmtId="0" fontId="41" fillId="80" borderId="0" applyNumberFormat="0" applyBorder="0" applyAlignment="0" applyProtection="0"/>
    <xf numFmtId="0" fontId="41" fillId="62" borderId="0" applyNumberFormat="0" applyBorder="0" applyAlignment="0" applyProtection="0"/>
    <xf numFmtId="0" fontId="41" fillId="69" borderId="0" applyNumberFormat="0" applyBorder="0" applyAlignment="0" applyProtection="0"/>
    <xf numFmtId="0" fontId="41" fillId="75" borderId="0" applyNumberFormat="0" applyBorder="0" applyAlignment="0" applyProtection="0"/>
    <xf numFmtId="0" fontId="41" fillId="55" borderId="0" applyNumberFormat="0" applyBorder="0" applyAlignment="0" applyProtection="0"/>
    <xf numFmtId="0" fontId="41" fillId="56" borderId="0" applyNumberFormat="0" applyBorder="0" applyAlignment="0" applyProtection="0"/>
    <xf numFmtId="0" fontId="41" fillId="80" borderId="0" applyNumberFormat="0" applyBorder="0" applyAlignment="0" applyProtection="0"/>
    <xf numFmtId="0" fontId="80" fillId="39" borderId="14" applyNumberFormat="0" applyAlignment="0" applyProtection="0"/>
    <xf numFmtId="0" fontId="80" fillId="39" borderId="14" applyNumberFormat="0" applyAlignment="0" applyProtection="0"/>
    <xf numFmtId="0" fontId="80" fillId="39" borderId="14" applyNumberFormat="0" applyAlignment="0" applyProtection="0"/>
    <xf numFmtId="0" fontId="80" fillId="39" borderId="14" applyNumberFormat="0" applyAlignment="0" applyProtection="0"/>
    <xf numFmtId="0" fontId="41" fillId="80" borderId="0" applyNumberFormat="0" applyBorder="0" applyAlignment="0" applyProtection="0"/>
    <xf numFmtId="0" fontId="41" fillId="56" borderId="0" applyNumberFormat="0" applyBorder="0" applyAlignment="0" applyProtection="0"/>
    <xf numFmtId="0" fontId="41" fillId="55" borderId="0" applyNumberFormat="0" applyBorder="0" applyAlignment="0" applyProtection="0"/>
    <xf numFmtId="0" fontId="41" fillId="75" borderId="0" applyNumberFormat="0" applyBorder="0" applyAlignment="0" applyProtection="0"/>
    <xf numFmtId="0" fontId="41" fillId="69" borderId="0" applyNumberFormat="0" applyBorder="0" applyAlignment="0" applyProtection="0"/>
    <xf numFmtId="0" fontId="41" fillId="62" borderId="0" applyNumberFormat="0" applyBorder="0" applyAlignment="0" applyProtection="0"/>
    <xf numFmtId="0" fontId="41" fillId="80" borderId="0" applyNumberFormat="0" applyBorder="0" applyAlignment="0" applyProtection="0"/>
    <xf numFmtId="0" fontId="41" fillId="56" borderId="0" applyNumberFormat="0" applyBorder="0" applyAlignment="0" applyProtection="0"/>
    <xf numFmtId="0" fontId="41" fillId="55" borderId="0" applyNumberFormat="0" applyBorder="0" applyAlignment="0" applyProtection="0"/>
    <xf numFmtId="0" fontId="41" fillId="75" borderId="0" applyNumberFormat="0" applyBorder="0" applyAlignment="0" applyProtection="0"/>
    <xf numFmtId="0" fontId="41" fillId="69" borderId="0" applyNumberFormat="0" applyBorder="0" applyAlignment="0" applyProtection="0"/>
    <xf numFmtId="0" fontId="41" fillId="62" borderId="0" applyNumberFormat="0" applyBorder="0" applyAlignment="0" applyProtection="0"/>
    <xf numFmtId="0" fontId="32" fillId="0" borderId="0"/>
    <xf numFmtId="0" fontId="32" fillId="0" borderId="0"/>
    <xf numFmtId="0" fontId="32" fillId="0" borderId="0"/>
    <xf numFmtId="43" fontId="2" fillId="0" borderId="0" applyFont="0" applyFill="0" applyBorder="0" applyAlignment="0" applyProtection="0"/>
    <xf numFmtId="0" fontId="1" fillId="0" borderId="0"/>
    <xf numFmtId="9" fontId="1" fillId="0" borderId="0" applyFont="0" applyFill="0" applyBorder="0" applyAlignment="0" applyProtection="0"/>
    <xf numFmtId="0" fontId="24" fillId="0" borderId="0"/>
    <xf numFmtId="169" fontId="24" fillId="0" borderId="0" applyFont="0" applyFill="0" applyBorder="0" applyAlignment="0" applyProtection="0"/>
    <xf numFmtId="9" fontId="24" fillId="0" borderId="0" applyFont="0" applyFill="0" applyBorder="0" applyAlignment="0" applyProtection="0"/>
    <xf numFmtId="0" fontId="133" fillId="98" borderId="0" applyNumberFormat="0" applyBorder="0" applyAlignment="0" applyProtection="0"/>
    <xf numFmtId="0" fontId="133" fillId="47" borderId="0" applyNumberFormat="0" applyBorder="0" applyAlignment="0" applyProtection="0"/>
    <xf numFmtId="0" fontId="133" fillId="88" borderId="0" applyNumberFormat="0" applyBorder="0" applyAlignment="0" applyProtection="0"/>
    <xf numFmtId="0" fontId="133" fillId="109" borderId="0" applyNumberFormat="0" applyBorder="0" applyAlignment="0" applyProtection="0"/>
    <xf numFmtId="0" fontId="133" fillId="46" borderId="0" applyNumberFormat="0" applyBorder="0" applyAlignment="0" applyProtection="0"/>
    <xf numFmtId="0" fontId="133" fillId="35" borderId="0" applyNumberFormat="0" applyBorder="0" applyAlignment="0" applyProtection="0"/>
    <xf numFmtId="0" fontId="133" fillId="108" borderId="0" applyNumberFormat="0" applyBorder="0" applyAlignment="0" applyProtection="0"/>
    <xf numFmtId="0" fontId="133" fillId="47" borderId="0" applyNumberFormat="0" applyBorder="0" applyAlignment="0" applyProtection="0"/>
    <xf numFmtId="0" fontId="133" fillId="75" borderId="0" applyNumberFormat="0" applyBorder="0" applyAlignment="0" applyProtection="0"/>
    <xf numFmtId="0" fontId="133" fillId="82" borderId="0" applyNumberFormat="0" applyBorder="0" applyAlignment="0" applyProtection="0"/>
    <xf numFmtId="0" fontId="133" fillId="108" borderId="0" applyNumberFormat="0" applyBorder="0" applyAlignment="0" applyProtection="0"/>
    <xf numFmtId="0" fontId="133" fillId="39" borderId="0" applyNumberFormat="0" applyBorder="0" applyAlignment="0" applyProtection="0"/>
    <xf numFmtId="0" fontId="218" fillId="108" borderId="0" applyNumberFormat="0" applyBorder="0" applyAlignment="0" applyProtection="0"/>
    <xf numFmtId="0" fontId="218" fillId="47" borderId="0" applyNumberFormat="0" applyBorder="0" applyAlignment="0" applyProtection="0"/>
    <xf numFmtId="0" fontId="218" fillId="75" borderId="0" applyNumberFormat="0" applyBorder="0" applyAlignment="0" applyProtection="0"/>
    <xf numFmtId="0" fontId="218" fillId="82" borderId="0" applyNumberFormat="0" applyBorder="0" applyAlignment="0" applyProtection="0"/>
    <xf numFmtId="0" fontId="218" fillId="108" borderId="0" applyNumberFormat="0" applyBorder="0" applyAlignment="0" applyProtection="0"/>
    <xf numFmtId="0" fontId="218" fillId="39" borderId="0" applyNumberFormat="0" applyBorder="0" applyAlignment="0" applyProtection="0"/>
    <xf numFmtId="0" fontId="41" fillId="126" borderId="0" applyNumberFormat="0" applyBorder="0" applyAlignment="0" applyProtection="0"/>
    <xf numFmtId="0" fontId="41" fillId="127" borderId="0" applyNumberFormat="0" applyBorder="0" applyAlignment="0" applyProtection="0"/>
    <xf numFmtId="0" fontId="41" fillId="67" borderId="0" applyNumberFormat="0" applyBorder="0" applyAlignment="0" applyProtection="0"/>
    <xf numFmtId="0" fontId="225" fillId="79" borderId="14" applyNumberFormat="0" applyAlignment="0" applyProtection="0"/>
    <xf numFmtId="0" fontId="41" fillId="128" borderId="0" applyNumberFormat="0" applyBorder="0" applyAlignment="0" applyProtection="0"/>
    <xf numFmtId="0" fontId="41" fillId="129" borderId="0" applyNumberFormat="0" applyBorder="0" applyAlignment="0" applyProtection="0"/>
    <xf numFmtId="0" fontId="41" fillId="130" borderId="0" applyNumberFormat="0" applyBorder="0" applyAlignment="0" applyProtection="0"/>
    <xf numFmtId="0" fontId="225" fillId="79" borderId="14" applyNumberFormat="0" applyAlignment="0" applyProtection="0"/>
    <xf numFmtId="0" fontId="219" fillId="66" borderId="0" applyNumberFormat="0" applyBorder="0" applyAlignment="0" applyProtection="0"/>
    <xf numFmtId="0" fontId="220" fillId="131" borderId="14" applyNumberFormat="0" applyAlignment="0" applyProtection="0"/>
    <xf numFmtId="0" fontId="59" fillId="67" borderId="18" applyNumberFormat="0" applyAlignment="0" applyProtection="0"/>
    <xf numFmtId="0" fontId="221" fillId="0" borderId="0" applyNumberFormat="0" applyFill="0" applyBorder="0" applyAlignment="0" applyProtection="0"/>
    <xf numFmtId="0" fontId="94" fillId="132" borderId="0" applyNumberFormat="0" applyBorder="0" applyAlignment="0" applyProtection="0"/>
    <xf numFmtId="0" fontId="222" fillId="0" borderId="51" applyNumberFormat="0" applyFill="0" applyAlignment="0" applyProtection="0"/>
    <xf numFmtId="0" fontId="223" fillId="0" borderId="42" applyNumberFormat="0" applyFill="0" applyAlignment="0" applyProtection="0"/>
    <xf numFmtId="0" fontId="224" fillId="0" borderId="52" applyNumberFormat="0" applyFill="0" applyAlignment="0" applyProtection="0"/>
    <xf numFmtId="0" fontId="224" fillId="0" borderId="0" applyNumberFormat="0" applyFill="0" applyBorder="0" applyAlignment="0" applyProtection="0"/>
    <xf numFmtId="0" fontId="225" fillId="79" borderId="14" applyNumberFormat="0" applyAlignment="0" applyProtection="0"/>
    <xf numFmtId="0" fontId="226" fillId="0" borderId="53" applyNumberFormat="0" applyFill="0" applyAlignment="0" applyProtection="0"/>
    <xf numFmtId="0" fontId="123" fillId="79" borderId="0" applyNumberFormat="0" applyBorder="0" applyAlignment="0" applyProtection="0"/>
    <xf numFmtId="0" fontId="32" fillId="78" borderId="22" applyNumberFormat="0" applyFont="0" applyAlignment="0" applyProtection="0"/>
    <xf numFmtId="0" fontId="135" fillId="131" borderId="31" applyNumberFormat="0" applyAlignment="0" applyProtection="0"/>
    <xf numFmtId="0" fontId="41" fillId="130" borderId="0" applyNumberFormat="0" applyBorder="0" applyAlignment="0" applyProtection="0"/>
    <xf numFmtId="0" fontId="41" fillId="129" borderId="0" applyNumberFormat="0" applyBorder="0" applyAlignment="0" applyProtection="0"/>
    <xf numFmtId="0" fontId="41" fillId="128" borderId="0" applyNumberFormat="0" applyBorder="0" applyAlignment="0" applyProtection="0"/>
    <xf numFmtId="0" fontId="41" fillId="67" borderId="0" applyNumberFormat="0" applyBorder="0" applyAlignment="0" applyProtection="0"/>
    <xf numFmtId="0" fontId="41" fillId="127" borderId="0" applyNumberFormat="0" applyBorder="0" applyAlignment="0" applyProtection="0"/>
    <xf numFmtId="0" fontId="41" fillId="126" borderId="0" applyNumberFormat="0" applyBorder="0" applyAlignment="0" applyProtection="0"/>
    <xf numFmtId="0" fontId="163" fillId="0" borderId="0" applyNumberFormat="0" applyFill="0" applyBorder="0" applyAlignment="0" applyProtection="0"/>
    <xf numFmtId="0" fontId="78" fillId="0" borderId="54" applyNumberFormat="0" applyFill="0" applyAlignment="0" applyProtection="0"/>
    <xf numFmtId="0" fontId="32" fillId="0" borderId="0"/>
    <xf numFmtId="0" fontId="41" fillId="130" borderId="0" applyNumberFormat="0" applyBorder="0" applyAlignment="0" applyProtection="0"/>
    <xf numFmtId="0" fontId="41" fillId="129" borderId="0" applyNumberFormat="0" applyBorder="0" applyAlignment="0" applyProtection="0"/>
    <xf numFmtId="0" fontId="41" fillId="128" borderId="0" applyNumberFormat="0" applyBorder="0" applyAlignment="0" applyProtection="0"/>
    <xf numFmtId="0" fontId="41" fillId="67" borderId="0" applyNumberFormat="0" applyBorder="0" applyAlignment="0" applyProtection="0"/>
    <xf numFmtId="0" fontId="41" fillId="127" borderId="0" applyNumberFormat="0" applyBorder="0" applyAlignment="0" applyProtection="0"/>
    <xf numFmtId="0" fontId="41" fillId="126" borderId="0" applyNumberFormat="0" applyBorder="0" applyAlignment="0" applyProtection="0"/>
    <xf numFmtId="0" fontId="32" fillId="0" borderId="0"/>
    <xf numFmtId="0" fontId="32" fillId="0" borderId="0"/>
    <xf numFmtId="0" fontId="32" fillId="0" borderId="0"/>
    <xf numFmtId="0" fontId="32" fillId="0" borderId="0"/>
    <xf numFmtId="0" fontId="24" fillId="0" borderId="0"/>
    <xf numFmtId="0" fontId="38" fillId="40" borderId="0" applyNumberFormat="0" applyBorder="0" applyAlignment="0" applyProtection="0"/>
    <xf numFmtId="0" fontId="38" fillId="41"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50" borderId="0" applyNumberFormat="0" applyBorder="0" applyAlignment="0" applyProtection="0"/>
    <xf numFmtId="0" fontId="38" fillId="41"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0" borderId="0" applyNumberFormat="0" applyBorder="0" applyAlignment="0" applyProtection="0"/>
    <xf numFmtId="0" fontId="38" fillId="53" borderId="0" applyNumberFormat="0" applyBorder="0" applyAlignment="0" applyProtection="0"/>
    <xf numFmtId="0" fontId="42" fillId="50" borderId="0" applyNumberFormat="0" applyBorder="0" applyAlignment="0" applyProtection="0"/>
    <xf numFmtId="0" fontId="42" fillId="41"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0" borderId="0" applyNumberFormat="0" applyBorder="0" applyAlignment="0" applyProtection="0"/>
    <xf numFmtId="0" fontId="42" fillId="53" borderId="0" applyNumberFormat="0" applyBorder="0" applyAlignment="0" applyProtection="0"/>
    <xf numFmtId="0" fontId="44" fillId="63" borderId="0" applyNumberFormat="0" applyBorder="0" applyAlignment="0" applyProtection="0"/>
    <xf numFmtId="0" fontId="44" fillId="70" borderId="0" applyNumberFormat="0" applyBorder="0" applyAlignment="0" applyProtection="0"/>
    <xf numFmtId="0" fontId="44" fillId="68" borderId="0" applyNumberFormat="0" applyBorder="0" applyAlignment="0" applyProtection="0"/>
    <xf numFmtId="0" fontId="44" fillId="76" borderId="0" applyNumberFormat="0" applyBorder="0" applyAlignment="0" applyProtection="0"/>
    <xf numFmtId="0" fontId="44" fillId="77" borderId="0" applyNumberFormat="0" applyBorder="0" applyAlignment="0" applyProtection="0"/>
    <xf numFmtId="0" fontId="44" fillId="81" borderId="0" applyNumberFormat="0" applyBorder="0" applyAlignment="0" applyProtection="0"/>
    <xf numFmtId="0" fontId="51" fillId="45" borderId="0" applyNumberFormat="0" applyBorder="0" applyAlignment="0" applyProtection="0"/>
    <xf numFmtId="0" fontId="56" fillId="43" borderId="15" applyNumberFormat="0" applyAlignment="0" applyProtection="0"/>
    <xf numFmtId="0" fontId="60" fillId="68" borderId="19" applyNumberFormat="0" applyAlignment="0" applyProtection="0"/>
    <xf numFmtId="196" fontId="70" fillId="0" borderId="0" applyFont="0" applyFill="0" applyBorder="0" applyAlignment="0" applyProtection="0"/>
    <xf numFmtId="0" fontId="85" fillId="0" borderId="0" applyNumberFormat="0" applyFill="0" applyBorder="0" applyAlignment="0" applyProtection="0"/>
    <xf numFmtId="0" fontId="95" fillId="92" borderId="0" applyNumberFormat="0" applyBorder="0" applyAlignment="0" applyProtection="0"/>
    <xf numFmtId="0" fontId="98" fillId="0" borderId="25" applyNumberFormat="0" applyFill="0" applyAlignment="0" applyProtection="0"/>
    <xf numFmtId="0" fontId="100" fillId="0" borderId="26" applyNumberFormat="0" applyFill="0" applyAlignment="0" applyProtection="0"/>
    <xf numFmtId="0" fontId="102" fillId="0" borderId="28" applyNumberFormat="0" applyFill="0" applyAlignment="0" applyProtection="0"/>
    <xf numFmtId="0" fontId="102" fillId="0" borderId="0" applyNumberFormat="0" applyFill="0" applyBorder="0" applyAlignment="0" applyProtection="0"/>
    <xf numFmtId="0" fontId="111" fillId="53" borderId="15" applyNumberFormat="0" applyAlignment="0" applyProtection="0"/>
    <xf numFmtId="0" fontId="116" fillId="0" borderId="29" applyNumberFormat="0" applyFill="0" applyAlignment="0" applyProtection="0"/>
    <xf numFmtId="0" fontId="124" fillId="53" borderId="0" applyNumberFormat="0" applyBorder="0" applyAlignment="0" applyProtection="0"/>
    <xf numFmtId="0" fontId="43" fillId="0" borderId="0" applyNumberFormat="0" applyBorder="0" applyProtection="0"/>
    <xf numFmtId="0" fontId="127" fillId="0" borderId="0" applyNumberFormat="0" applyBorder="0" applyProtection="0"/>
    <xf numFmtId="0" fontId="38" fillId="0" borderId="0" applyNumberFormat="0" applyBorder="0" applyProtection="0"/>
    <xf numFmtId="0" fontId="43" fillId="0" borderId="0" applyNumberFormat="0" applyBorder="0" applyProtection="0"/>
    <xf numFmtId="0" fontId="2" fillId="0" borderId="0"/>
    <xf numFmtId="0" fontId="70" fillId="0" borderId="0"/>
    <xf numFmtId="0" fontId="129" fillId="0" borderId="0" applyNumberFormat="0" applyBorder="0" applyProtection="0"/>
    <xf numFmtId="0" fontId="70" fillId="42" borderId="30" applyNumberFormat="0" applyFont="0" applyAlignment="0" applyProtection="0"/>
    <xf numFmtId="0" fontId="136" fillId="43" borderId="32" applyNumberFormat="0" applyAlignment="0" applyProtection="0"/>
    <xf numFmtId="9" fontId="70" fillId="0" borderId="0" applyFont="0" applyFill="0" applyBorder="0" applyAlignment="0" applyProtection="0"/>
    <xf numFmtId="0" fontId="164" fillId="0" borderId="0" applyNumberFormat="0" applyFill="0" applyBorder="0" applyAlignment="0" applyProtection="0"/>
    <xf numFmtId="0" fontId="79" fillId="0" borderId="44" applyNumberFormat="0" applyFill="0" applyAlignment="0" applyProtection="0"/>
    <xf numFmtId="0" fontId="24" fillId="0" borderId="0"/>
    <xf numFmtId="0" fontId="186" fillId="0" borderId="0"/>
    <xf numFmtId="0" fontId="137" fillId="0" borderId="0"/>
    <xf numFmtId="9" fontId="137" fillId="0" borderId="0" applyFont="0" applyFill="0" applyBorder="0" applyAlignment="0" applyProtection="0"/>
    <xf numFmtId="0" fontId="24" fillId="0" borderId="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9" fontId="24" fillId="0" borderId="0" applyFont="0" applyFill="0" applyBorder="0" applyAlignment="0" applyProtection="0"/>
    <xf numFmtId="0" fontId="32" fillId="0" borderId="0"/>
    <xf numFmtId="0" fontId="32" fillId="0" borderId="0"/>
    <xf numFmtId="43" fontId="1"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00" fillId="0" borderId="0"/>
    <xf numFmtId="43" fontId="32" fillId="0" borderId="0" applyFont="0" applyFill="0" applyBorder="0" applyAlignment="0" applyProtection="0"/>
    <xf numFmtId="0" fontId="227" fillId="0" borderId="2" applyNumberFormat="0" applyFill="0" applyAlignment="0" applyProtection="0"/>
    <xf numFmtId="0" fontId="228" fillId="0" borderId="3" applyNumberFormat="0" applyFill="0" applyAlignment="0" applyProtection="0"/>
    <xf numFmtId="0" fontId="229" fillId="0" borderId="4" applyNumberFormat="0" applyFill="0" applyAlignment="0" applyProtection="0"/>
    <xf numFmtId="0" fontId="229" fillId="0" borderId="0" applyNumberFormat="0" applyFill="0" applyBorder="0" applyAlignment="0" applyProtection="0"/>
    <xf numFmtId="0" fontId="230" fillId="3" borderId="0" applyNumberFormat="0" applyBorder="0" applyAlignment="0" applyProtection="0"/>
    <xf numFmtId="0" fontId="231" fillId="4" borderId="0" applyNumberFormat="0" applyBorder="0" applyAlignment="0" applyProtection="0"/>
    <xf numFmtId="0" fontId="232" fillId="5" borderId="0" applyNumberFormat="0" applyBorder="0" applyAlignment="0" applyProtection="0"/>
    <xf numFmtId="0" fontId="233" fillId="6" borderId="5" applyNumberFormat="0" applyAlignment="0" applyProtection="0"/>
    <xf numFmtId="0" fontId="234" fillId="7" borderId="6" applyNumberFormat="0" applyAlignment="0" applyProtection="0"/>
    <xf numFmtId="0" fontId="235" fillId="7" borderId="5" applyNumberFormat="0" applyAlignment="0" applyProtection="0"/>
    <xf numFmtId="0" fontId="236" fillId="0" borderId="7" applyNumberFormat="0" applyFill="0" applyAlignment="0" applyProtection="0"/>
    <xf numFmtId="0" fontId="237" fillId="8" borderId="8" applyNumberFormat="0" applyAlignment="0" applyProtection="0"/>
    <xf numFmtId="0" fontId="238" fillId="0" borderId="0" applyNumberFormat="0" applyFill="0" applyBorder="0" applyAlignment="0" applyProtection="0"/>
    <xf numFmtId="0" fontId="239" fillId="0" borderId="0" applyNumberFormat="0" applyFill="0" applyBorder="0" applyAlignment="0" applyProtection="0"/>
    <xf numFmtId="0" fontId="240" fillId="0" borderId="10" applyNumberFormat="0" applyFill="0" applyAlignment="0" applyProtection="0"/>
    <xf numFmtId="0" fontId="241"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41" fillId="13" borderId="0" applyNumberFormat="0" applyBorder="0" applyAlignment="0" applyProtection="0"/>
    <xf numFmtId="0" fontId="241"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41" fillId="17" borderId="0" applyNumberFormat="0" applyBorder="0" applyAlignment="0" applyProtection="0"/>
    <xf numFmtId="0" fontId="241"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41" fillId="21" borderId="0" applyNumberFormat="0" applyBorder="0" applyAlignment="0" applyProtection="0"/>
    <xf numFmtId="0" fontId="241"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41" fillId="25" borderId="0" applyNumberFormat="0" applyBorder="0" applyAlignment="0" applyProtection="0"/>
    <xf numFmtId="0" fontId="241"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41" fillId="29" borderId="0" applyNumberFormat="0" applyBorder="0" applyAlignment="0" applyProtection="0"/>
    <xf numFmtId="0" fontId="241"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41" fillId="33" borderId="0" applyNumberFormat="0" applyBorder="0" applyAlignment="0" applyProtection="0"/>
    <xf numFmtId="0" fontId="1"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0" fontId="32" fillId="0" borderId="0"/>
    <xf numFmtId="0" fontId="26" fillId="9" borderId="9" applyNumberFormat="0" applyFont="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233" fillId="6" borderId="5" applyNumberFormat="0" applyAlignment="0" applyProtection="0"/>
    <xf numFmtId="0" fontId="241" fillId="10" borderId="0" applyNumberFormat="0" applyBorder="0" applyAlignment="0" applyProtection="0"/>
    <xf numFmtId="0" fontId="241" fillId="14" borderId="0" applyNumberFormat="0" applyBorder="0" applyAlignment="0" applyProtection="0"/>
    <xf numFmtId="0" fontId="241" fillId="18" borderId="0" applyNumberFormat="0" applyBorder="0" applyAlignment="0" applyProtection="0"/>
    <xf numFmtId="0" fontId="241" fillId="22" borderId="0" applyNumberFormat="0" applyBorder="0" applyAlignment="0" applyProtection="0"/>
    <xf numFmtId="0" fontId="241" fillId="26" borderId="0" applyNumberFormat="0" applyBorder="0" applyAlignment="0" applyProtection="0"/>
    <xf numFmtId="0" fontId="241" fillId="30" borderId="0" applyNumberFormat="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3" fillId="0" borderId="0" xfId="0" applyFont="1"/>
    <xf numFmtId="0" fontId="3" fillId="0" borderId="1" xfId="0" applyFont="1" applyBorder="1"/>
    <xf numFmtId="0" fontId="4" fillId="0" borderId="0" xfId="0" applyFont="1"/>
    <xf numFmtId="0" fontId="5" fillId="0" borderId="0" xfId="0" applyFont="1"/>
    <xf numFmtId="0" fontId="3" fillId="0" borderId="0" xfId="0" applyFont="1" applyAlignment="1">
      <alignment horizontal="right"/>
    </xf>
    <xf numFmtId="0" fontId="7" fillId="0" borderId="0" xfId="0" applyFont="1"/>
    <xf numFmtId="167" fontId="7" fillId="0" borderId="0" xfId="0" applyNumberFormat="1" applyFont="1"/>
    <xf numFmtId="0" fontId="9" fillId="0" borderId="1" xfId="0" applyFont="1" applyBorder="1" applyAlignment="1">
      <alignment horizontal="left" vertical="top" wrapText="1"/>
    </xf>
    <xf numFmtId="0" fontId="7" fillId="0" borderId="0" xfId="0" applyFont="1" applyAlignment="1">
      <alignment horizontal="right"/>
    </xf>
    <xf numFmtId="0" fontId="9" fillId="0" borderId="1" xfId="0" applyFont="1" applyBorder="1"/>
    <xf numFmtId="0" fontId="11" fillId="0" borderId="1" xfId="0" applyFont="1" applyBorder="1" applyAlignment="1">
      <alignment horizontal="left" vertical="top" wrapText="1"/>
    </xf>
    <xf numFmtId="0" fontId="12" fillId="0" borderId="0" xfId="0" applyFont="1" applyFill="1" applyAlignment="1">
      <alignment wrapText="1"/>
    </xf>
    <xf numFmtId="168" fontId="13" fillId="0" borderId="0" xfId="0" applyNumberFormat="1" applyFont="1"/>
    <xf numFmtId="0" fontId="12" fillId="0" borderId="0" xfId="0" applyFont="1" applyAlignment="1">
      <alignment wrapText="1"/>
    </xf>
    <xf numFmtId="0" fontId="14" fillId="0" borderId="0" xfId="0" applyFont="1"/>
    <xf numFmtId="167" fontId="9" fillId="0" borderId="1" xfId="0" applyNumberFormat="1" applyFont="1" applyFill="1" applyBorder="1" applyAlignment="1">
      <alignment horizontal="right" vertical="center"/>
    </xf>
    <xf numFmtId="0" fontId="15" fillId="0" borderId="0" xfId="0" applyFont="1"/>
    <xf numFmtId="0" fontId="6" fillId="0" borderId="0" xfId="0" applyFont="1"/>
    <xf numFmtId="0" fontId="3" fillId="0" borderId="1" xfId="0" applyFont="1" applyBorder="1" applyAlignment="1">
      <alignment vertical="top"/>
    </xf>
    <xf numFmtId="0" fontId="3"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Fill="1" applyBorder="1" applyAlignment="1">
      <alignment horizontal="left" vertical="top" wrapText="1"/>
    </xf>
    <xf numFmtId="2" fontId="16" fillId="0" borderId="1" xfId="0" applyNumberFormat="1" applyFont="1" applyBorder="1" applyAlignment="1">
      <alignment horizontal="left" vertical="top" wrapText="1"/>
    </xf>
    <xf numFmtId="2" fontId="17" fillId="0" borderId="1" xfId="0" applyNumberFormat="1" applyFont="1" applyFill="1" applyBorder="1" applyAlignment="1">
      <alignment horizontal="left" vertical="top" wrapText="1"/>
    </xf>
    <xf numFmtId="167" fontId="16" fillId="0" borderId="1" xfId="0" applyNumberFormat="1" applyFont="1" applyBorder="1" applyAlignment="1">
      <alignment horizontal="right" vertical="center"/>
    </xf>
    <xf numFmtId="167" fontId="16" fillId="0" borderId="1" xfId="0" applyNumberFormat="1" applyFont="1" applyFill="1" applyBorder="1" applyAlignment="1">
      <alignment horizontal="right" vertical="center"/>
    </xf>
    <xf numFmtId="167" fontId="17" fillId="0" borderId="1" xfId="0" applyNumberFormat="1" applyFont="1" applyFill="1" applyBorder="1" applyAlignment="1">
      <alignment horizontal="right" vertical="center"/>
    </xf>
    <xf numFmtId="0" fontId="3" fillId="0" borderId="1" xfId="0" applyFont="1" applyBorder="1" applyAlignment="1">
      <alignment vertical="top" wrapText="1"/>
    </xf>
    <xf numFmtId="0" fontId="10" fillId="0" borderId="1" xfId="0" applyFont="1" applyBorder="1" applyAlignment="1">
      <alignment vertical="top" wrapText="1"/>
    </xf>
    <xf numFmtId="0" fontId="8" fillId="0" borderId="1" xfId="0" applyFont="1" applyBorder="1" applyAlignment="1">
      <alignment vertical="top" wrapText="1"/>
    </xf>
    <xf numFmtId="0" fontId="12" fillId="0" borderId="0" xfId="0" applyFont="1" applyFill="1" applyAlignment="1">
      <alignment vertical="top" wrapText="1"/>
    </xf>
    <xf numFmtId="0" fontId="12" fillId="0" borderId="0" xfId="0" applyFont="1" applyAlignment="1">
      <alignment vertical="top" wrapText="1"/>
    </xf>
    <xf numFmtId="0" fontId="19" fillId="0" borderId="0" xfId="0" applyFont="1"/>
    <xf numFmtId="0" fontId="20" fillId="0" borderId="0" xfId="0" applyFont="1"/>
    <xf numFmtId="0" fontId="3" fillId="2" borderId="1" xfId="0" applyFont="1" applyFill="1" applyBorder="1" applyAlignment="1">
      <alignment horizontal="right"/>
    </xf>
    <xf numFmtId="167" fontId="9" fillId="2" borderId="1" xfId="0" applyNumberFormat="1" applyFont="1" applyFill="1" applyBorder="1" applyAlignment="1">
      <alignment horizontal="right" vertical="center"/>
    </xf>
    <xf numFmtId="167" fontId="9" fillId="2" borderId="1" xfId="1" applyNumberFormat="1" applyFont="1" applyFill="1" applyBorder="1" applyAlignment="1">
      <alignment horizontal="right" vertical="center"/>
    </xf>
    <xf numFmtId="167" fontId="9" fillId="2" borderId="1" xfId="0" quotePrefix="1" applyNumberFormat="1" applyFont="1" applyFill="1" applyBorder="1" applyAlignment="1">
      <alignment horizontal="right" vertical="center"/>
    </xf>
    <xf numFmtId="4" fontId="9" fillId="2" borderId="1" xfId="0" applyNumberFormat="1" applyFont="1" applyFill="1" applyBorder="1" applyAlignment="1">
      <alignment horizontal="right" vertical="center"/>
    </xf>
    <xf numFmtId="167" fontId="11" fillId="2" borderId="1" xfId="0" applyNumberFormat="1" applyFont="1" applyFill="1" applyBorder="1" applyAlignment="1">
      <alignment horizontal="right" vertical="center"/>
    </xf>
    <xf numFmtId="167" fontId="16" fillId="2" borderId="1" xfId="0" applyNumberFormat="1" applyFont="1" applyFill="1" applyBorder="1" applyAlignment="1">
      <alignment horizontal="right" vertical="center"/>
    </xf>
    <xf numFmtId="167" fontId="17" fillId="2" borderId="1" xfId="0" applyNumberFormat="1" applyFont="1" applyFill="1" applyBorder="1" applyAlignment="1">
      <alignment horizontal="right" vertical="center"/>
    </xf>
    <xf numFmtId="0" fontId="9" fillId="2" borderId="1" xfId="0" applyFont="1" applyFill="1" applyBorder="1" applyAlignment="1">
      <alignment horizontal="left" vertical="top" wrapText="1"/>
    </xf>
    <xf numFmtId="0" fontId="3" fillId="0" borderId="1" xfId="0" applyFont="1" applyFill="1" applyBorder="1" applyAlignment="1">
      <alignment horizontal="right"/>
    </xf>
    <xf numFmtId="0" fontId="9" fillId="0" borderId="1" xfId="0" applyFont="1" applyFill="1" applyBorder="1" applyAlignment="1">
      <alignment horizontal="right" vertical="center"/>
    </xf>
    <xf numFmtId="4" fontId="9" fillId="0" borderId="1" xfId="0" applyNumberFormat="1" applyFont="1" applyFill="1" applyBorder="1" applyAlignment="1">
      <alignment horizontal="right" vertical="center"/>
    </xf>
    <xf numFmtId="168" fontId="9" fillId="0" borderId="1" xfId="0" applyNumberFormat="1" applyFont="1" applyFill="1" applyBorder="1" applyAlignment="1">
      <alignment horizontal="right" vertical="center"/>
    </xf>
    <xf numFmtId="167" fontId="11" fillId="0" borderId="1" xfId="0" applyNumberFormat="1" applyFont="1" applyFill="1" applyBorder="1" applyAlignment="1">
      <alignment horizontal="right" vertical="center"/>
    </xf>
    <xf numFmtId="0" fontId="3" fillId="0" borderId="0" xfId="0" applyFont="1" applyFill="1"/>
    <xf numFmtId="0" fontId="5" fillId="0" borderId="0" xfId="0" applyFont="1" applyFill="1"/>
    <xf numFmtId="167" fontId="9" fillId="0" borderId="1" xfId="1" applyNumberFormat="1" applyFont="1" applyFill="1" applyBorder="1" applyAlignment="1">
      <alignment horizontal="right" vertical="center"/>
    </xf>
    <xf numFmtId="167" fontId="9" fillId="0" borderId="1" xfId="0" quotePrefix="1" applyNumberFormat="1" applyFont="1" applyFill="1" applyBorder="1" applyAlignment="1">
      <alignment horizontal="right" vertical="center"/>
    </xf>
    <xf numFmtId="168" fontId="13" fillId="0" borderId="0" xfId="0" applyNumberFormat="1" applyFont="1" applyFill="1"/>
    <xf numFmtId="0" fontId="0" fillId="0" borderId="0" xfId="0" applyFill="1"/>
    <xf numFmtId="168" fontId="22" fillId="0" borderId="0" xfId="0" applyNumberFormat="1" applyFont="1"/>
    <xf numFmtId="0" fontId="3" fillId="0" borderId="1" xfId="0" applyFont="1" applyFill="1" applyBorder="1" applyAlignment="1">
      <alignment horizontal="right" vertical="center"/>
    </xf>
    <xf numFmtId="167" fontId="3" fillId="0" borderId="1" xfId="0" applyNumberFormat="1" applyFont="1" applyFill="1" applyBorder="1" applyAlignment="1">
      <alignment horizontal="right" vertical="center"/>
    </xf>
    <xf numFmtId="167" fontId="8" fillId="0" borderId="1" xfId="0" applyNumberFormat="1" applyFont="1" applyFill="1" applyBorder="1" applyAlignment="1">
      <alignment horizontal="right" vertical="center"/>
    </xf>
    <xf numFmtId="167" fontId="7" fillId="0" borderId="1" xfId="0" applyNumberFormat="1" applyFont="1" applyFill="1" applyBorder="1" applyAlignment="1">
      <alignment horizontal="right" vertical="center"/>
    </xf>
    <xf numFmtId="0" fontId="8" fillId="0" borderId="1" xfId="0" applyFont="1" applyFill="1" applyBorder="1" applyAlignment="1">
      <alignment horizontal="right" vertical="center"/>
    </xf>
    <xf numFmtId="167" fontId="10" fillId="0" borderId="1" xfId="0" applyNumberFormat="1" applyFont="1" applyFill="1" applyBorder="1" applyAlignment="1">
      <alignment horizontal="right" vertical="center"/>
    </xf>
    <xf numFmtId="167" fontId="18" fillId="0" borderId="1" xfId="0" applyNumberFormat="1" applyFont="1" applyFill="1" applyBorder="1" applyAlignment="1">
      <alignment horizontal="right" vertical="center"/>
    </xf>
    <xf numFmtId="167" fontId="21" fillId="0" borderId="1" xfId="0" applyNumberFormat="1" applyFont="1" applyFill="1" applyBorder="1" applyAlignment="1">
      <alignment horizontal="right" vertical="center"/>
    </xf>
    <xf numFmtId="168" fontId="13" fillId="0" borderId="0" xfId="0" applyNumberFormat="1" applyFont="1" applyFill="1" applyAlignment="1">
      <alignment vertical="top"/>
    </xf>
    <xf numFmtId="168" fontId="22" fillId="0" borderId="0" xfId="0" applyNumberFormat="1" applyFont="1" applyFill="1"/>
    <xf numFmtId="252" fontId="22" fillId="0" borderId="0" xfId="1" applyNumberFormat="1" applyFont="1"/>
    <xf numFmtId="0" fontId="22" fillId="0" borderId="0" xfId="0" applyFont="1"/>
    <xf numFmtId="252" fontId="242" fillId="0" borderId="0" xfId="1" applyNumberFormat="1" applyFont="1"/>
    <xf numFmtId="252" fontId="242" fillId="0" borderId="0" xfId="1" applyNumberFormat="1" applyFont="1" applyFill="1"/>
    <xf numFmtId="252" fontId="7" fillId="0" borderId="0" xfId="1" applyNumberFormat="1" applyFont="1"/>
    <xf numFmtId="3" fontId="16" fillId="2" borderId="1" xfId="0" applyNumberFormat="1" applyFont="1" applyFill="1" applyBorder="1" applyAlignment="1">
      <alignment horizontal="right" vertical="center"/>
    </xf>
    <xf numFmtId="167" fontId="3" fillId="0" borderId="0" xfId="0" applyNumberFormat="1" applyFont="1"/>
    <xf numFmtId="252" fontId="3" fillId="0" borderId="0" xfId="1" applyNumberFormat="1" applyFont="1"/>
    <xf numFmtId="167" fontId="0" fillId="0" borderId="0" xfId="0" applyNumberFormat="1"/>
    <xf numFmtId="0" fontId="4" fillId="0" borderId="0" xfId="0" applyFont="1" applyAlignment="1">
      <alignment horizontal="left" vertical="top" wrapText="1"/>
    </xf>
  </cellXfs>
  <cellStyles count="1316">
    <cellStyle name=" 1" xfId="653"/>
    <cellStyle name="_x000a_JournalTemplate=C:\COMFO\CTALK\JOURSTD.TPL_x000a_LbStateAddress=3 3 0 251 1 89 2 311_x000a_LbStateJou" xfId="13"/>
    <cellStyle name="_x000d__x000a_JournalTemplate=C:\COMFO\CTALK\JOURSTD.TPL_x000d__x000a_LbStateAddress=3 3 0 251 1 89 2 311_x000d__x000a_LbStateJou" xfId="14"/>
    <cellStyle name="_13.tab_aizd_atm" xfId="15"/>
    <cellStyle name="_Aizdevumi_atmaksas_progn_fakts_Silvtab" xfId="16"/>
    <cellStyle name="_BOP table" xfId="17"/>
    <cellStyle name="_PkBoP_h" xfId="18"/>
    <cellStyle name="_VBI4_300609_Aizdevumu un atmaksu saraksts" xfId="19"/>
    <cellStyle name="0mitP" xfId="20"/>
    <cellStyle name="0ohneP" xfId="21"/>
    <cellStyle name="1 indent" xfId="22"/>
    <cellStyle name="1. izcēlums" xfId="967"/>
    <cellStyle name="10mitP" xfId="23"/>
    <cellStyle name="12mitP" xfId="24"/>
    <cellStyle name="12ohneP" xfId="25"/>
    <cellStyle name="13mitP" xfId="26"/>
    <cellStyle name="1mitP" xfId="27"/>
    <cellStyle name="1ohneP" xfId="28"/>
    <cellStyle name="2 indents" xfId="29"/>
    <cellStyle name="2. izcēlums" xfId="988"/>
    <cellStyle name="20 % - Accent1" xfId="30"/>
    <cellStyle name="20 % - Accent2" xfId="31"/>
    <cellStyle name="20 % - Accent3" xfId="32"/>
    <cellStyle name="20 % - Accent4" xfId="33"/>
    <cellStyle name="20 % - Accent5" xfId="34"/>
    <cellStyle name="20 % - Accent6" xfId="35"/>
    <cellStyle name="20% - Accent1 2" xfId="36"/>
    <cellStyle name="20% - Accent1 3" xfId="37"/>
    <cellStyle name="20% - Accent1 3 2" xfId="1099"/>
    <cellStyle name="20% - Accent1 3 3" xfId="1039"/>
    <cellStyle name="20% - Accent1 4" xfId="1197"/>
    <cellStyle name="20% - Accent2 2" xfId="38"/>
    <cellStyle name="20% - Accent2 3" xfId="39"/>
    <cellStyle name="20% - Accent2 3 2" xfId="1100"/>
    <cellStyle name="20% - Accent2 3 3" xfId="1040"/>
    <cellStyle name="20% - Accent2 4" xfId="1201"/>
    <cellStyle name="20% - Accent3 2" xfId="40"/>
    <cellStyle name="20% - Accent3 3" xfId="41"/>
    <cellStyle name="20% - Accent3 3 2" xfId="1101"/>
    <cellStyle name="20% - Accent3 3 3" xfId="1041"/>
    <cellStyle name="20% - Accent3 4" xfId="1205"/>
    <cellStyle name="20% - Accent4 2" xfId="42"/>
    <cellStyle name="20% - Accent4 3" xfId="43"/>
    <cellStyle name="20% - Accent4 3 2" xfId="1102"/>
    <cellStyle name="20% - Accent4 3 3" xfId="1042"/>
    <cellStyle name="20% - Accent4 4" xfId="1209"/>
    <cellStyle name="20% - Accent5 2" xfId="44"/>
    <cellStyle name="20% - Accent5 3" xfId="45"/>
    <cellStyle name="20% - Accent5 3 2" xfId="1103"/>
    <cellStyle name="20% - Accent5 3 3" xfId="1043"/>
    <cellStyle name="20% - Accent5 4" xfId="1213"/>
    <cellStyle name="20% - Accent6 2" xfId="46"/>
    <cellStyle name="20% - Accent6 3" xfId="47"/>
    <cellStyle name="20% - Accent6 3 2" xfId="1104"/>
    <cellStyle name="20% - Accent6 3 3" xfId="1044"/>
    <cellStyle name="20% - Accent6 4" xfId="1217"/>
    <cellStyle name="20% no 1. izcēluma" xfId="925"/>
    <cellStyle name="20% no 2. izcēluma" xfId="926"/>
    <cellStyle name="20% no 3. izcēluma" xfId="956"/>
    <cellStyle name="20% no 4. izcēluma" xfId="960"/>
    <cellStyle name="20% no 5. izcēluma" xfId="913"/>
    <cellStyle name="20% no 6. izcēluma" xfId="906"/>
    <cellStyle name="2mitP" xfId="48"/>
    <cellStyle name="2ohneP" xfId="49"/>
    <cellStyle name="3 indents" xfId="50"/>
    <cellStyle name="3. izcēlums " xfId="897"/>
    <cellStyle name="3mitP" xfId="51"/>
    <cellStyle name="3ohneP" xfId="52"/>
    <cellStyle name="4 indents" xfId="53"/>
    <cellStyle name="4. izcēlums" xfId="905"/>
    <cellStyle name="40 % - Accent1" xfId="54"/>
    <cellStyle name="40 % - Accent2" xfId="55"/>
    <cellStyle name="40 % - Accent3" xfId="56"/>
    <cellStyle name="40 % - Accent4" xfId="57"/>
    <cellStyle name="40 % - Accent5" xfId="58"/>
    <cellStyle name="40 % - Accent6" xfId="59"/>
    <cellStyle name="40% - Accent1 2" xfId="60"/>
    <cellStyle name="40% - Accent1 3" xfId="61"/>
    <cellStyle name="40% - Accent1 3 2" xfId="1105"/>
    <cellStyle name="40% - Accent1 3 3" xfId="1045"/>
    <cellStyle name="40% - Accent1 4" xfId="1198"/>
    <cellStyle name="40% - Accent2 2" xfId="62"/>
    <cellStyle name="40% - Accent2 3" xfId="63"/>
    <cellStyle name="40% - Accent2 3 2" xfId="1106"/>
    <cellStyle name="40% - Accent2 3 3" xfId="1046"/>
    <cellStyle name="40% - Accent2 4" xfId="1202"/>
    <cellStyle name="40% - Accent3 2" xfId="64"/>
    <cellStyle name="40% - Accent3 3" xfId="65"/>
    <cellStyle name="40% - Accent3 3 2" xfId="1107"/>
    <cellStyle name="40% - Accent3 3 3" xfId="1047"/>
    <cellStyle name="40% - Accent3 4" xfId="1206"/>
    <cellStyle name="40% - Accent4 2" xfId="66"/>
    <cellStyle name="40% - Accent4 3" xfId="67"/>
    <cellStyle name="40% - Accent4 3 2" xfId="1108"/>
    <cellStyle name="40% - Accent4 3 3" xfId="1048"/>
    <cellStyle name="40% - Accent4 4" xfId="1210"/>
    <cellStyle name="40% - Accent5 2" xfId="68"/>
    <cellStyle name="40% - Accent5 3" xfId="69"/>
    <cellStyle name="40% - Accent5 3 2" xfId="1109"/>
    <cellStyle name="40% - Accent5 3 3" xfId="1049"/>
    <cellStyle name="40% - Accent5 4" xfId="1214"/>
    <cellStyle name="40% - Accent6 2" xfId="70"/>
    <cellStyle name="40% - Accent6 3" xfId="71"/>
    <cellStyle name="40% - Accent6 3 2" xfId="1110"/>
    <cellStyle name="40% - Accent6 3 3" xfId="1050"/>
    <cellStyle name="40% - Accent6 4" xfId="1218"/>
    <cellStyle name="40% no 1. izcēluma" xfId="912"/>
    <cellStyle name="40% no 2. izcēluma" xfId="907"/>
    <cellStyle name="40% no 3. izcēluma" xfId="898"/>
    <cellStyle name="40% no 4. izcēluma" xfId="902"/>
    <cellStyle name="40% no 5. izcēluma" xfId="915"/>
    <cellStyle name="40% no 6. izcēluma" xfId="927"/>
    <cellStyle name="4mitP" xfId="72"/>
    <cellStyle name="4ohneP" xfId="73"/>
    <cellStyle name="5 indents" xfId="74"/>
    <cellStyle name="5. izcēlums" xfId="928"/>
    <cellStyle name="6. izcēlums" xfId="929"/>
    <cellStyle name="60 % - Accent1" xfId="75"/>
    <cellStyle name="60 % - Accent2" xfId="76"/>
    <cellStyle name="60 % - Accent3" xfId="77"/>
    <cellStyle name="60 % - Accent4" xfId="78"/>
    <cellStyle name="60 % - Accent5" xfId="79"/>
    <cellStyle name="60 % - Accent6" xfId="80"/>
    <cellStyle name="60% - Accent1 2" xfId="81"/>
    <cellStyle name="60% - Accent1 3" xfId="82"/>
    <cellStyle name="60% - Accent1 3 2" xfId="1111"/>
    <cellStyle name="60% - Accent1 3 3" xfId="1051"/>
    <cellStyle name="60% - Accent1 4" xfId="1199"/>
    <cellStyle name="60% - Accent2 2" xfId="83"/>
    <cellStyle name="60% - Accent2 3" xfId="84"/>
    <cellStyle name="60% - Accent2 3 2" xfId="1112"/>
    <cellStyle name="60% - Accent2 3 3" xfId="1052"/>
    <cellStyle name="60% - Accent2 4" xfId="1203"/>
    <cellStyle name="60% - Accent3 2" xfId="85"/>
    <cellStyle name="60% - Accent3 3" xfId="86"/>
    <cellStyle name="60% - Accent3 3 2" xfId="1113"/>
    <cellStyle name="60% - Accent3 3 3" xfId="1053"/>
    <cellStyle name="60% - Accent3 4" xfId="1207"/>
    <cellStyle name="60% - Accent4 2" xfId="87"/>
    <cellStyle name="60% - Accent4 3" xfId="88"/>
    <cellStyle name="60% - Accent4 3 2" xfId="1114"/>
    <cellStyle name="60% - Accent4 3 3" xfId="1054"/>
    <cellStyle name="60% - Accent4 4" xfId="1211"/>
    <cellStyle name="60% - Accent5 2" xfId="89"/>
    <cellStyle name="60% - Accent5 3" xfId="90"/>
    <cellStyle name="60% - Accent5 3 2" xfId="1115"/>
    <cellStyle name="60% - Accent5 3 3" xfId="1055"/>
    <cellStyle name="60% - Accent5 4" xfId="1215"/>
    <cellStyle name="60% - Accent6 2" xfId="91"/>
    <cellStyle name="60% - Accent6 3" xfId="92"/>
    <cellStyle name="60% - Accent6 3 2" xfId="1116"/>
    <cellStyle name="60% - Accent6 3 3" xfId="1056"/>
    <cellStyle name="60% - Accent6 4" xfId="1219"/>
    <cellStyle name="60% no 1. izcēluma" xfId="966"/>
    <cellStyle name="60% no 2. izcēluma" xfId="903"/>
    <cellStyle name="60% no 3. izcēluma" xfId="986"/>
    <cellStyle name="60% no 4. izcēluma" xfId="916"/>
    <cellStyle name="60% no 5. izcēluma" xfId="930"/>
    <cellStyle name="60% no 6. izcēluma" xfId="987"/>
    <cellStyle name="6mitP" xfId="93"/>
    <cellStyle name="6ohneP" xfId="94"/>
    <cellStyle name="7mitP" xfId="95"/>
    <cellStyle name="9mitP" xfId="96"/>
    <cellStyle name="9ohneP" xfId="97"/>
    <cellStyle name="Accent1 - 20%" xfId="98"/>
    <cellStyle name="Accent1 - 20% 2" xfId="99"/>
    <cellStyle name="Accent1 - 20% 3" xfId="100"/>
    <cellStyle name="Accent1 - 20% 4" xfId="654"/>
    <cellStyle name="Accent1 - 40%" xfId="101"/>
    <cellStyle name="Accent1 - 40% 2" xfId="102"/>
    <cellStyle name="Accent1 - 40% 3" xfId="103"/>
    <cellStyle name="Accent1 - 40% 4" xfId="655"/>
    <cellStyle name="Accent1 - 60%" xfId="104"/>
    <cellStyle name="Accent1 - 60% 2" xfId="105"/>
    <cellStyle name="Accent1 - 60% 3" xfId="106"/>
    <cellStyle name="Accent1 - 60% 4" xfId="656"/>
    <cellStyle name="Accent1 10" xfId="1029"/>
    <cellStyle name="Accent1 11" xfId="1196"/>
    <cellStyle name="Accent1 12" xfId="1296"/>
    <cellStyle name="Accent1 2" xfId="107"/>
    <cellStyle name="Accent1 3" xfId="108"/>
    <cellStyle name="Accent1 3 2" xfId="1117"/>
    <cellStyle name="Accent1 3 3" xfId="1057"/>
    <cellStyle name="Accent1 4" xfId="931"/>
    <cellStyle name="Accent1 4 2" xfId="1084"/>
    <cellStyle name="Accent1 5" xfId="911"/>
    <cellStyle name="Accent1 5 2" xfId="1093"/>
    <cellStyle name="Accent1 6" xfId="999"/>
    <cellStyle name="Accent1 7" xfId="1008"/>
    <cellStyle name="Accent1 8" xfId="1023"/>
    <cellStyle name="Accent1 9" xfId="1002"/>
    <cellStyle name="Accent2 - 20%" xfId="109"/>
    <cellStyle name="Accent2 - 20% 2" xfId="110"/>
    <cellStyle name="Accent2 - 20% 3" xfId="111"/>
    <cellStyle name="Accent2 - 20% 4" xfId="657"/>
    <cellStyle name="Accent2 - 40%" xfId="112"/>
    <cellStyle name="Accent2 - 40% 2" xfId="113"/>
    <cellStyle name="Accent2 - 40% 3" xfId="114"/>
    <cellStyle name="Accent2 - 40% 4" xfId="658"/>
    <cellStyle name="Accent2 - 60%" xfId="115"/>
    <cellStyle name="Accent2 - 60% 2" xfId="116"/>
    <cellStyle name="Accent2 - 60% 3" xfId="117"/>
    <cellStyle name="Accent2 - 60% 4" xfId="659"/>
    <cellStyle name="Accent2 10" xfId="1028"/>
    <cellStyle name="Accent2 11" xfId="1200"/>
    <cellStyle name="Accent2 12" xfId="1297"/>
    <cellStyle name="Accent2 2" xfId="118"/>
    <cellStyle name="Accent2 3" xfId="119"/>
    <cellStyle name="Accent2 3 2" xfId="1118"/>
    <cellStyle name="Accent2 3 3" xfId="1058"/>
    <cellStyle name="Accent2 4" xfId="932"/>
    <cellStyle name="Accent2 4 2" xfId="1083"/>
    <cellStyle name="Accent2 5" xfId="939"/>
    <cellStyle name="Accent2 5 2" xfId="1092"/>
    <cellStyle name="Accent2 6" xfId="998"/>
    <cellStyle name="Accent2 7" xfId="1009"/>
    <cellStyle name="Accent2 8" xfId="1022"/>
    <cellStyle name="Accent2 9" xfId="1003"/>
    <cellStyle name="Accent3 - 20%" xfId="120"/>
    <cellStyle name="Accent3 - 20% 2" xfId="121"/>
    <cellStyle name="Accent3 - 20% 3" xfId="122"/>
    <cellStyle name="Accent3 - 20% 4" xfId="660"/>
    <cellStyle name="Accent3 - 40%" xfId="123"/>
    <cellStyle name="Accent3 - 40% 2" xfId="124"/>
    <cellStyle name="Accent3 - 40% 3" xfId="125"/>
    <cellStyle name="Accent3 - 40% 4" xfId="661"/>
    <cellStyle name="Accent3 - 60%" xfId="126"/>
    <cellStyle name="Accent3 - 60% 2" xfId="127"/>
    <cellStyle name="Accent3 - 60% 3" xfId="128"/>
    <cellStyle name="Accent3 - 60% 4" xfId="662"/>
    <cellStyle name="Accent3 10" xfId="1027"/>
    <cellStyle name="Accent3 11" xfId="1204"/>
    <cellStyle name="Accent3 12" xfId="1298"/>
    <cellStyle name="Accent3 2" xfId="129"/>
    <cellStyle name="Accent3 3" xfId="130"/>
    <cellStyle name="Accent3 3 2" xfId="1119"/>
    <cellStyle name="Accent3 3 3" xfId="1059"/>
    <cellStyle name="Accent3 4" xfId="965"/>
    <cellStyle name="Accent3 4 2" xfId="1082"/>
    <cellStyle name="Accent3 5" xfId="937"/>
    <cellStyle name="Accent3 5 2" xfId="1091"/>
    <cellStyle name="Accent3 6" xfId="997"/>
    <cellStyle name="Accent3 7" xfId="1010"/>
    <cellStyle name="Accent3 8" xfId="1021"/>
    <cellStyle name="Accent3 9" xfId="1004"/>
    <cellStyle name="Accent4 - 20%" xfId="131"/>
    <cellStyle name="Accent4 - 20% 2" xfId="132"/>
    <cellStyle name="Accent4 - 20% 3" xfId="133"/>
    <cellStyle name="Accent4 - 20% 4" xfId="663"/>
    <cellStyle name="Accent4 - 40%" xfId="134"/>
    <cellStyle name="Accent4 - 40% 2" xfId="135"/>
    <cellStyle name="Accent4 - 40% 3" xfId="136"/>
    <cellStyle name="Accent4 - 40% 4" xfId="664"/>
    <cellStyle name="Accent4 - 60%" xfId="137"/>
    <cellStyle name="Accent4 - 60% 2" xfId="138"/>
    <cellStyle name="Accent4 - 60% 3" xfId="139"/>
    <cellStyle name="Accent4 - 60% 4" xfId="665"/>
    <cellStyle name="Accent4 10" xfId="1026"/>
    <cellStyle name="Accent4 11" xfId="1208"/>
    <cellStyle name="Accent4 12" xfId="1299"/>
    <cellStyle name="Accent4 2" xfId="140"/>
    <cellStyle name="Accent4 3" xfId="141"/>
    <cellStyle name="Accent4 3 2" xfId="1120"/>
    <cellStyle name="Accent4 3 3" xfId="1061"/>
    <cellStyle name="Accent4 4" xfId="933"/>
    <cellStyle name="Accent4 4 2" xfId="1081"/>
    <cellStyle name="Accent4 5" xfId="957"/>
    <cellStyle name="Accent4 5 2" xfId="1090"/>
    <cellStyle name="Accent4 6" xfId="996"/>
    <cellStyle name="Accent4 7" xfId="1011"/>
    <cellStyle name="Accent4 8" xfId="1020"/>
    <cellStyle name="Accent4 9" xfId="1005"/>
    <cellStyle name="Accent5 - 20%" xfId="142"/>
    <cellStyle name="Accent5 - 20% 2" xfId="143"/>
    <cellStyle name="Accent5 - 20% 3" xfId="144"/>
    <cellStyle name="Accent5 - 20% 4" xfId="666"/>
    <cellStyle name="Accent5 - 40%" xfId="145"/>
    <cellStyle name="Accent5 - 40% 2" xfId="146"/>
    <cellStyle name="Accent5 - 40% 3" xfId="147"/>
    <cellStyle name="Accent5 - 60%" xfId="148"/>
    <cellStyle name="Accent5 - 60% 2" xfId="149"/>
    <cellStyle name="Accent5 - 60% 3" xfId="150"/>
    <cellStyle name="Accent5 - 60% 4" xfId="667"/>
    <cellStyle name="Accent5 10" xfId="1025"/>
    <cellStyle name="Accent5 11" xfId="1212"/>
    <cellStyle name="Accent5 12" xfId="1300"/>
    <cellStyle name="Accent5 2" xfId="151"/>
    <cellStyle name="Accent5 3" xfId="152"/>
    <cellStyle name="Accent5 3 2" xfId="1121"/>
    <cellStyle name="Accent5 3 3" xfId="1062"/>
    <cellStyle name="Accent5 4" xfId="991"/>
    <cellStyle name="Accent5 4 2" xfId="1080"/>
    <cellStyle name="Accent5 5" xfId="899"/>
    <cellStyle name="Accent5 5 2" xfId="1089"/>
    <cellStyle name="Accent5 6" xfId="995"/>
    <cellStyle name="Accent5 7" xfId="1012"/>
    <cellStyle name="Accent5 8" xfId="1019"/>
    <cellStyle name="Accent5 9" xfId="1006"/>
    <cellStyle name="Accent6 - 20%" xfId="153"/>
    <cellStyle name="Accent6 - 20% 2" xfId="154"/>
    <cellStyle name="Accent6 - 20% 3" xfId="155"/>
    <cellStyle name="Accent6 - 40%" xfId="156"/>
    <cellStyle name="Accent6 - 40% 2" xfId="157"/>
    <cellStyle name="Accent6 - 40% 3" xfId="158"/>
    <cellStyle name="Accent6 - 40% 4" xfId="668"/>
    <cellStyle name="Accent6 - 60%" xfId="159"/>
    <cellStyle name="Accent6 - 60% 2" xfId="160"/>
    <cellStyle name="Accent6 - 60% 3" xfId="161"/>
    <cellStyle name="Accent6 - 60% 4" xfId="669"/>
    <cellStyle name="Accent6 10" xfId="1024"/>
    <cellStyle name="Accent6 11" xfId="1216"/>
    <cellStyle name="Accent6 12" xfId="1301"/>
    <cellStyle name="Accent6 2" xfId="162"/>
    <cellStyle name="Accent6 3" xfId="163"/>
    <cellStyle name="Accent6 3 2" xfId="1122"/>
    <cellStyle name="Accent6 3 3" xfId="1063"/>
    <cellStyle name="Accent6 4" xfId="934"/>
    <cellStyle name="Accent6 4 2" xfId="1079"/>
    <cellStyle name="Accent6 5" xfId="959"/>
    <cellStyle name="Accent6 5 2" xfId="1088"/>
    <cellStyle name="Accent6 6" xfId="994"/>
    <cellStyle name="Accent6 7" xfId="1013"/>
    <cellStyle name="Accent6 8" xfId="1018"/>
    <cellStyle name="Accent6 9" xfId="1007"/>
    <cellStyle name="Aprēķināšana" xfId="935"/>
    <cellStyle name="arial" xfId="164"/>
    <cellStyle name="Array" xfId="165"/>
    <cellStyle name="Array Enter" xfId="166"/>
    <cellStyle name="Array_Book3" xfId="167"/>
    <cellStyle name="AUI_Nauda" xfId="936"/>
    <cellStyle name="AutoFormat Options" xfId="168"/>
    <cellStyle name="Avertissement" xfId="169"/>
    <cellStyle name="Bad 2" xfId="170"/>
    <cellStyle name="Bad 3" xfId="171"/>
    <cellStyle name="Bad 3 2" xfId="1123"/>
    <cellStyle name="Bad 3 3" xfId="1065"/>
    <cellStyle name="Bad 4" xfId="1186"/>
    <cellStyle name="Brīdinājuma teksts" xfId="938"/>
    <cellStyle name="Ç¥ÁØ_¿ù°£¿ä¾àº¸°í" xfId="172"/>
    <cellStyle name="Cabe‡alho 1" xfId="173"/>
    <cellStyle name="Cabe‡alho 2" xfId="174"/>
    <cellStyle name="Cabecera 1" xfId="175"/>
    <cellStyle name="Cabecera 2" xfId="176"/>
    <cellStyle name="Calcul" xfId="177"/>
    <cellStyle name="Calcul 2" xfId="767"/>
    <cellStyle name="Calcul 3" xfId="804"/>
    <cellStyle name="Calculation 2" xfId="178"/>
    <cellStyle name="Calculation 2 2" xfId="768"/>
    <cellStyle name="Calculation 2 3" xfId="802"/>
    <cellStyle name="Calculation 3" xfId="179"/>
    <cellStyle name="Calculation 3 2" xfId="1124"/>
    <cellStyle name="Calculation 3 3" xfId="1066"/>
    <cellStyle name="Calculation 4" xfId="1190"/>
    <cellStyle name="Celkem" xfId="180"/>
    <cellStyle name="Cellule liée" xfId="181"/>
    <cellStyle name="Check" xfId="670"/>
    <cellStyle name="Check Cell 2" xfId="182"/>
    <cellStyle name="Check Cell 3" xfId="183"/>
    <cellStyle name="Check Cell 3 2" xfId="1125"/>
    <cellStyle name="Check Cell 3 3" xfId="1067"/>
    <cellStyle name="Check Cell 4" xfId="1192"/>
    <cellStyle name="CHF" xfId="184"/>
    <cellStyle name="Clive" xfId="185"/>
    <cellStyle name="clsAltData" xfId="186"/>
    <cellStyle name="clsAltMRVData" xfId="187"/>
    <cellStyle name="clsBlank" xfId="188"/>
    <cellStyle name="clsColumnHeader" xfId="189"/>
    <cellStyle name="clsData" xfId="190"/>
    <cellStyle name="clsDefault" xfId="191"/>
    <cellStyle name="clsFooter" xfId="192"/>
    <cellStyle name="clsIndexTableData" xfId="193"/>
    <cellStyle name="clsIndexTableHdr" xfId="194"/>
    <cellStyle name="clsIndexTableTitle" xfId="195"/>
    <cellStyle name="clsMRVData" xfId="196"/>
    <cellStyle name="clsReportFooter" xfId="197"/>
    <cellStyle name="clsReportHeader" xfId="198"/>
    <cellStyle name="clsRowHeader" xfId="199"/>
    <cellStyle name="clsScale" xfId="200"/>
    <cellStyle name="clsSection" xfId="201"/>
    <cellStyle name="Comma  - Style1" xfId="202"/>
    <cellStyle name="Comma  - Style2" xfId="203"/>
    <cellStyle name="Comma  - Style3" xfId="204"/>
    <cellStyle name="Comma  - Style4" xfId="205"/>
    <cellStyle name="Comma  - Style5" xfId="206"/>
    <cellStyle name="Comma  - Style6" xfId="207"/>
    <cellStyle name="Comma  - Style7" xfId="208"/>
    <cellStyle name="Comma  - Style8" xfId="209"/>
    <cellStyle name="Comma 10" xfId="737"/>
    <cellStyle name="Comma 10 2" xfId="888"/>
    <cellStyle name="Comma 10 2 2" xfId="1256"/>
    <cellStyle name="Comma 10 3" xfId="974"/>
    <cellStyle name="Comma 10 3 2" xfId="1269"/>
    <cellStyle name="Comma 10 4" xfId="1162"/>
    <cellStyle name="Comma 10 4 2" xfId="1283"/>
    <cellStyle name="Comma 10 5" xfId="1227"/>
    <cellStyle name="Comma 10 5 2" xfId="1308"/>
    <cellStyle name="Comma 10 6" xfId="1243"/>
    <cellStyle name="Comma 11" xfId="739"/>
    <cellStyle name="Comma 11 2" xfId="889"/>
    <cellStyle name="Comma 11 2 2" xfId="1257"/>
    <cellStyle name="Comma 11 3" xfId="975"/>
    <cellStyle name="Comma 11 3 2" xfId="1270"/>
    <cellStyle name="Comma 11 4" xfId="1163"/>
    <cellStyle name="Comma 11 4 2" xfId="1284"/>
    <cellStyle name="Comma 11 5" xfId="1228"/>
    <cellStyle name="Comma 11 5 2" xfId="1309"/>
    <cellStyle name="Comma 11 6" xfId="1244"/>
    <cellStyle name="Comma 12" xfId="741"/>
    <cellStyle name="Comma 12 2" xfId="890"/>
    <cellStyle name="Comma 12 2 2" xfId="1258"/>
    <cellStyle name="Comma 12 3" xfId="976"/>
    <cellStyle name="Comma 12 3 2" xfId="1271"/>
    <cellStyle name="Comma 12 4" xfId="1164"/>
    <cellStyle name="Comma 12 4 2" xfId="1285"/>
    <cellStyle name="Comma 12 5" xfId="1229"/>
    <cellStyle name="Comma 12 5 2" xfId="1310"/>
    <cellStyle name="Comma 12 6" xfId="1245"/>
    <cellStyle name="Comma 13" xfId="743"/>
    <cellStyle name="Comma 13 2" xfId="891"/>
    <cellStyle name="Comma 13 2 2" xfId="1259"/>
    <cellStyle name="Comma 13 3" xfId="977"/>
    <cellStyle name="Comma 13 3 2" xfId="1272"/>
    <cellStyle name="Comma 13 4" xfId="1165"/>
    <cellStyle name="Comma 13 4 2" xfId="1286"/>
    <cellStyle name="Comma 13 5" xfId="1230"/>
    <cellStyle name="Comma 13 5 2" xfId="1311"/>
    <cellStyle name="Comma 13 6" xfId="1246"/>
    <cellStyle name="Comma 14" xfId="745"/>
    <cellStyle name="Comma 14 2" xfId="892"/>
    <cellStyle name="Comma 14 2 2" xfId="1260"/>
    <cellStyle name="Comma 14 3" xfId="978"/>
    <cellStyle name="Comma 14 3 2" xfId="1273"/>
    <cellStyle name="Comma 14 4" xfId="1166"/>
    <cellStyle name="Comma 14 4 2" xfId="1287"/>
    <cellStyle name="Comma 14 5" xfId="1231"/>
    <cellStyle name="Comma 14 5 2" xfId="1312"/>
    <cellStyle name="Comma 14 6" xfId="1247"/>
    <cellStyle name="Comma 15" xfId="747"/>
    <cellStyle name="Comma 15 2" xfId="893"/>
    <cellStyle name="Comma 15 2 2" xfId="1261"/>
    <cellStyle name="Comma 15 3" xfId="979"/>
    <cellStyle name="Comma 15 3 2" xfId="1274"/>
    <cellStyle name="Comma 15 4" xfId="1167"/>
    <cellStyle name="Comma 15 4 2" xfId="1288"/>
    <cellStyle name="Comma 15 5" xfId="1232"/>
    <cellStyle name="Comma 15 5 2" xfId="1313"/>
    <cellStyle name="Comma 15 6" xfId="1248"/>
    <cellStyle name="Comma 16" xfId="749"/>
    <cellStyle name="Comma 16 2" xfId="894"/>
    <cellStyle name="Comma 16 2 2" xfId="1262"/>
    <cellStyle name="Comma 16 3" xfId="980"/>
    <cellStyle name="Comma 16 3 2" xfId="1275"/>
    <cellStyle name="Comma 16 4" xfId="1168"/>
    <cellStyle name="Comma 16 4 2" xfId="1289"/>
    <cellStyle name="Comma 16 5" xfId="1233"/>
    <cellStyle name="Comma 16 5 2" xfId="1314"/>
    <cellStyle name="Comma 16 6" xfId="1249"/>
    <cellStyle name="Comma 17" xfId="1169"/>
    <cellStyle name="Comma 18" xfId="1174"/>
    <cellStyle name="Comma 18 2" xfId="1291"/>
    <cellStyle name="Comma 19" xfId="1176"/>
    <cellStyle name="Comma 19 2" xfId="1292"/>
    <cellStyle name="Comma 2" xfId="6"/>
    <cellStyle name="Comma 2 2" xfId="1126"/>
    <cellStyle name="Comma 2 3" xfId="1037"/>
    <cellStyle name="Comma 2 4" xfId="210"/>
    <cellStyle name="Comma 20" xfId="1178"/>
    <cellStyle name="Comma 20 2" xfId="1293"/>
    <cellStyle name="Comma 21" xfId="1180"/>
    <cellStyle name="Comma 21 2" xfId="1294"/>
    <cellStyle name="Comma 22" xfId="1172"/>
    <cellStyle name="Comma 22 2" xfId="1290"/>
    <cellStyle name="Comma 23" xfId="1234"/>
    <cellStyle name="Comma 23 2" xfId="1315"/>
    <cellStyle name="Comma 24" xfId="1033"/>
    <cellStyle name="Comma 25" xfId="1276"/>
    <cellStyle name="Comma 3" xfId="211"/>
    <cellStyle name="Comma 4" xfId="725"/>
    <cellStyle name="Comma 4 2" xfId="882"/>
    <cellStyle name="Comma 4 2 2" xfId="1250"/>
    <cellStyle name="Comma 4 3" xfId="968"/>
    <cellStyle name="Comma 4 3 2" xfId="1263"/>
    <cellStyle name="Comma 4 4" xfId="1154"/>
    <cellStyle name="Comma 4 4 2" xfId="1277"/>
    <cellStyle name="Comma 4 5" xfId="1221"/>
    <cellStyle name="Comma 4 5 2" xfId="1302"/>
    <cellStyle name="Comma 4 6" xfId="1237"/>
    <cellStyle name="Comma 5" xfId="727"/>
    <cellStyle name="Comma 5 2" xfId="883"/>
    <cellStyle name="Comma 5 2 2" xfId="1251"/>
    <cellStyle name="Comma 5 3" xfId="969"/>
    <cellStyle name="Comma 5 3 2" xfId="1264"/>
    <cellStyle name="Comma 5 4" xfId="1156"/>
    <cellStyle name="Comma 5 4 2" xfId="1278"/>
    <cellStyle name="Comma 5 5" xfId="1222"/>
    <cellStyle name="Comma 5 5 2" xfId="1303"/>
    <cellStyle name="Comma 5 6" xfId="1238"/>
    <cellStyle name="Comma 6" xfId="729"/>
    <cellStyle name="Comma 6 2" xfId="884"/>
    <cellStyle name="Comma 6 2 2" xfId="1252"/>
    <cellStyle name="Comma 6 3" xfId="970"/>
    <cellStyle name="Comma 6 3 2" xfId="1265"/>
    <cellStyle name="Comma 6 4" xfId="1158"/>
    <cellStyle name="Comma 6 4 2" xfId="1279"/>
    <cellStyle name="Comma 6 5" xfId="1223"/>
    <cellStyle name="Comma 6 5 2" xfId="1304"/>
    <cellStyle name="Comma 6 6" xfId="1239"/>
    <cellStyle name="Comma 7" xfId="731"/>
    <cellStyle name="Comma 7 2" xfId="885"/>
    <cellStyle name="Comma 7 2 2" xfId="1253"/>
    <cellStyle name="Comma 7 3" xfId="971"/>
    <cellStyle name="Comma 7 3 2" xfId="1266"/>
    <cellStyle name="Comma 7 4" xfId="1159"/>
    <cellStyle name="Comma 7 4 2" xfId="1280"/>
    <cellStyle name="Comma 7 5" xfId="1224"/>
    <cellStyle name="Comma 7 5 2" xfId="1305"/>
    <cellStyle name="Comma 7 6" xfId="1240"/>
    <cellStyle name="Comma 8" xfId="733"/>
    <cellStyle name="Comma 8 2" xfId="886"/>
    <cellStyle name="Comma 8 2 2" xfId="1254"/>
    <cellStyle name="Comma 8 3" xfId="972"/>
    <cellStyle name="Comma 8 3 2" xfId="1267"/>
    <cellStyle name="Comma 8 4" xfId="1160"/>
    <cellStyle name="Comma 8 4 2" xfId="1281"/>
    <cellStyle name="Comma 8 5" xfId="1225"/>
    <cellStyle name="Comma 8 5 2" xfId="1306"/>
    <cellStyle name="Comma 8 6" xfId="1241"/>
    <cellStyle name="Comma 9" xfId="735"/>
    <cellStyle name="Comma 9 2" xfId="887"/>
    <cellStyle name="Comma 9 2 2" xfId="1255"/>
    <cellStyle name="Comma 9 3" xfId="973"/>
    <cellStyle name="Comma 9 3 2" xfId="1268"/>
    <cellStyle name="Comma 9 4" xfId="1161"/>
    <cellStyle name="Comma 9 4 2" xfId="1282"/>
    <cellStyle name="Comma 9 5" xfId="1226"/>
    <cellStyle name="Comma 9 5 2" xfId="1307"/>
    <cellStyle name="Comma 9 6" xfId="1242"/>
    <cellStyle name="Comma(3)" xfId="212"/>
    <cellStyle name="Comma0" xfId="213"/>
    <cellStyle name="Comma0 - Style3" xfId="214"/>
    <cellStyle name="Comma0_BG Money (current)" xfId="215"/>
    <cellStyle name="Commentaire" xfId="216"/>
    <cellStyle name="Commentaire 2" xfId="777"/>
    <cellStyle name="Commentaire 3" xfId="793"/>
    <cellStyle name="Curren - Style3" xfId="217"/>
    <cellStyle name="Curren - Style4" xfId="218"/>
    <cellStyle name="Currency0" xfId="219"/>
    <cellStyle name="Data" xfId="220"/>
    <cellStyle name="Data 2" xfId="671"/>
    <cellStyle name="Date" xfId="221"/>
    <cellStyle name="Datum" xfId="222"/>
    <cellStyle name="day of week" xfId="223"/>
    <cellStyle name="DEM" xfId="224"/>
    <cellStyle name="Emphasis 1" xfId="225"/>
    <cellStyle name="Emphasis 1 2" xfId="226"/>
    <cellStyle name="Emphasis 1 3" xfId="227"/>
    <cellStyle name="Emphasis 2" xfId="228"/>
    <cellStyle name="Emphasis 2 2" xfId="229"/>
    <cellStyle name="Emphasis 2 3" xfId="230"/>
    <cellStyle name="Emphasis 3" xfId="231"/>
    <cellStyle name="Emphasis 3 2" xfId="232"/>
    <cellStyle name="Emphasis 3 3" xfId="233"/>
    <cellStyle name="Entrée" xfId="234"/>
    <cellStyle name="Entrée 2" xfId="782"/>
    <cellStyle name="Entrée 3" xfId="792"/>
    <cellStyle name="eptembre" xfId="235"/>
    <cellStyle name="eptembre 2" xfId="783"/>
    <cellStyle name="estimation" xfId="672"/>
    <cellStyle name="Euro" xfId="236"/>
    <cellStyle name="Euro 2" xfId="673"/>
    <cellStyle name="Excel.Chart" xfId="237"/>
    <cellStyle name="exo" xfId="238"/>
    <cellStyle name="exo 2" xfId="674"/>
    <cellStyle name="exo 3" xfId="908"/>
    <cellStyle name="Explanatory Text 2" xfId="239"/>
    <cellStyle name="Explanatory Text 3" xfId="240"/>
    <cellStyle name="Explanatory Text 3 2" xfId="1127"/>
    <cellStyle name="Explanatory Text 3 3" xfId="1068"/>
    <cellStyle name="Explanatory Text 4" xfId="1194"/>
    <cellStyle name="Ezres [0]_10mell99" xfId="241"/>
    <cellStyle name="Ezres_10mell99" xfId="242"/>
    <cellStyle name="f‰H‹Ëf‰h,ÿt$è¸Wÿÿé&gt;Ëÿÿ÷Ç" xfId="243"/>
    <cellStyle name="f‰H_x0010_‹Ëf‰h,ÿt$_x0018_è¸Wÿÿé&gt;Ëÿÿ÷Ç_x0001_" xfId="244"/>
    <cellStyle name="F2" xfId="245"/>
    <cellStyle name="F3" xfId="246"/>
    <cellStyle name="F4" xfId="247"/>
    <cellStyle name="F5" xfId="248"/>
    <cellStyle name="F6" xfId="249"/>
    <cellStyle name="F7" xfId="250"/>
    <cellStyle name="F8" xfId="251"/>
    <cellStyle name="facha" xfId="252"/>
    <cellStyle name="Fecha" xfId="253"/>
    <cellStyle name="Fijo" xfId="254"/>
    <cellStyle name="Finanční0" xfId="255"/>
    <cellStyle name="Finanèní0" xfId="256"/>
    <cellStyle name="Fixed" xfId="257"/>
    <cellStyle name="fixed0 - Style4" xfId="258"/>
    <cellStyle name="Fixed2 - Style2" xfId="259"/>
    <cellStyle name="Fixo" xfId="260"/>
    <cellStyle name="Forecast" xfId="675"/>
    <cellStyle name="formula1" xfId="261"/>
    <cellStyle name="formula2" xfId="262"/>
    <cellStyle name="formula3" xfId="263"/>
    <cellStyle name="Fuss" xfId="264"/>
    <cellStyle name="Fuss 2" xfId="784"/>
    <cellStyle name="Fuss 3" xfId="789"/>
    <cellStyle name="Good 2" xfId="265"/>
    <cellStyle name="Good 3" xfId="266"/>
    <cellStyle name="Good 3 2" xfId="1128"/>
    <cellStyle name="Good 3 3" xfId="1069"/>
    <cellStyle name="Good 4" xfId="1185"/>
    <cellStyle name="Grey" xfId="267"/>
    <cellStyle name="hard_num" xfId="268"/>
    <cellStyle name="Head1" xfId="676"/>
    <cellStyle name="Header style" xfId="269"/>
    <cellStyle name="Header1" xfId="270"/>
    <cellStyle name="Header2" xfId="271"/>
    <cellStyle name="Header2 2" xfId="785"/>
    <cellStyle name="Heading 1 2" xfId="272"/>
    <cellStyle name="Heading 1 3" xfId="273"/>
    <cellStyle name="Heading 1 3 2" xfId="1129"/>
    <cellStyle name="Heading 1 3 3" xfId="1070"/>
    <cellStyle name="Heading 1 4" xfId="940"/>
    <cellStyle name="Heading 1 5" xfId="1181"/>
    <cellStyle name="Heading 2 2" xfId="274"/>
    <cellStyle name="Heading 2 3" xfId="275"/>
    <cellStyle name="Heading 2 3 2" xfId="1130"/>
    <cellStyle name="Heading 2 3 3" xfId="1071"/>
    <cellStyle name="Heading 2 4" xfId="917"/>
    <cellStyle name="Heading 2 5" xfId="1182"/>
    <cellStyle name="Heading 3 2" xfId="276"/>
    <cellStyle name="Heading 3 3" xfId="277"/>
    <cellStyle name="Heading 3 3 2" xfId="1131"/>
    <cellStyle name="Heading 3 3 3" xfId="1072"/>
    <cellStyle name="Heading 3 4" xfId="1183"/>
    <cellStyle name="Heading 4 2" xfId="278"/>
    <cellStyle name="Heading 4 3" xfId="279"/>
    <cellStyle name="Heading 4 3 2" xfId="1132"/>
    <cellStyle name="Heading 4 3 3" xfId="1073"/>
    <cellStyle name="Heading 4 4" xfId="1184"/>
    <cellStyle name="Heading1" xfId="280"/>
    <cellStyle name="Heading2" xfId="281"/>
    <cellStyle name="Hiperhivatkozás" xfId="282"/>
    <cellStyle name="Hipervínculo" xfId="283"/>
    <cellStyle name="Hipervínculo visitado" xfId="284"/>
    <cellStyle name="Hipervínculo_10-01-03 2003 2003 NUEVOS RON -NUEVOS INTERESES" xfId="285"/>
    <cellStyle name="Historical" xfId="677"/>
    <cellStyle name="Hyperlink" xfId="286"/>
    <cellStyle name="Hyperlink 2" xfId="287"/>
    <cellStyle name="Hyperlink seguido_NFGC_SPE_1995_2003" xfId="288"/>
    <cellStyle name="Îáû÷íûé_Table16" xfId="289"/>
    <cellStyle name="Ievade" xfId="941"/>
    <cellStyle name="imf-one decimal" xfId="290"/>
    <cellStyle name="imf-zero decimal" xfId="291"/>
    <cellStyle name="Indent0" xfId="678"/>
    <cellStyle name="Indent1" xfId="679"/>
    <cellStyle name="Indent2" xfId="680"/>
    <cellStyle name="Indent3" xfId="681"/>
    <cellStyle name="Indent4" xfId="682"/>
    <cellStyle name="Indent5" xfId="683"/>
    <cellStyle name="info" xfId="684"/>
    <cellStyle name="Input [yellow]" xfId="292"/>
    <cellStyle name="Input 10" xfId="1017"/>
    <cellStyle name="Input 11" xfId="1188"/>
    <cellStyle name="Input 12" xfId="1295"/>
    <cellStyle name="Input 2" xfId="293"/>
    <cellStyle name="Input 2 2" xfId="788"/>
    <cellStyle name="Input 2 3" xfId="852"/>
    <cellStyle name="Input 3" xfId="294"/>
    <cellStyle name="Input 3 2" xfId="1133"/>
    <cellStyle name="Input 3 3" xfId="1074"/>
    <cellStyle name="Input 4" xfId="942"/>
    <cellStyle name="Input 4 2" xfId="1060"/>
    <cellStyle name="Input 5" xfId="985"/>
    <cellStyle name="Input 5 2" xfId="1064"/>
    <cellStyle name="Input 6" xfId="993"/>
    <cellStyle name="Input 7" xfId="1015"/>
    <cellStyle name="Input 8" xfId="1016"/>
    <cellStyle name="Input 9" xfId="1014"/>
    <cellStyle name="Insatisfaisant" xfId="295"/>
    <cellStyle name="İzlenen Köprü" xfId="296"/>
    <cellStyle name="Izvade" xfId="943"/>
    <cellStyle name="jo[" xfId="297"/>
    <cellStyle name="JPY" xfId="298"/>
    <cellStyle name="Koefic." xfId="299"/>
    <cellStyle name="Koefic. 2" xfId="685"/>
    <cellStyle name="Koefic. 3" xfId="944"/>
    <cellStyle name="Köprü" xfId="300"/>
    <cellStyle name="Kopsumma" xfId="984"/>
    <cellStyle name="Label" xfId="301"/>
    <cellStyle name="Labs" xfId="945"/>
    <cellStyle name="link_ext" xfId="302"/>
    <cellStyle name="Linked Cell 2" xfId="303"/>
    <cellStyle name="Linked Cell 3" xfId="304"/>
    <cellStyle name="Linked Cell 3 2" xfId="1134"/>
    <cellStyle name="Linked Cell 3 3" xfId="1075"/>
    <cellStyle name="Linked Cell 4" xfId="1191"/>
    <cellStyle name="MacroCode" xfId="305"/>
    <cellStyle name="Már látott hiperhivatkozás" xfId="306"/>
    <cellStyle name="Měna0" xfId="307"/>
    <cellStyle name="měny_DEFLÁTORY  3q 1998" xfId="308"/>
    <cellStyle name="Millares [0]_11.1.3. bis" xfId="309"/>
    <cellStyle name="Millares_11.1.3. bis" xfId="310"/>
    <cellStyle name="Milliers [0]_Classeur1" xfId="311"/>
    <cellStyle name="Milliers_ADJ 278" xfId="312"/>
    <cellStyle name="Mìna0" xfId="313"/>
    <cellStyle name="mitP" xfId="314"/>
    <cellStyle name="Moeda [0]_A" xfId="315"/>
    <cellStyle name="Moeda_A" xfId="316"/>
    <cellStyle name="Moeda0" xfId="317"/>
    <cellStyle name="Moneda [0]_11.1.3. bis" xfId="318"/>
    <cellStyle name="Moneda_11.1.3. bis" xfId="319"/>
    <cellStyle name="Monétaire [0]_ARRIE00" xfId="320"/>
    <cellStyle name="Monétaire_ARRIE00" xfId="321"/>
    <cellStyle name="Monetario" xfId="322"/>
    <cellStyle name="Monetario0" xfId="323"/>
    <cellStyle name="Money" xfId="324"/>
    <cellStyle name="MTW" xfId="325"/>
    <cellStyle name="Navadno_Slo" xfId="326"/>
    <cellStyle name="Nedefinován" xfId="327"/>
    <cellStyle name="Neitrāls" xfId="946"/>
    <cellStyle name="Neutral 2" xfId="328"/>
    <cellStyle name="Neutral 3" xfId="329"/>
    <cellStyle name="Neutral 3 2" xfId="1135"/>
    <cellStyle name="Neutral 3 3" xfId="1076"/>
    <cellStyle name="Neutral 4" xfId="1187"/>
    <cellStyle name="Neutre" xfId="330"/>
    <cellStyle name="No-definido" xfId="331"/>
    <cellStyle name="Non défini" xfId="332"/>
    <cellStyle name="Normaali_CENTRAL" xfId="333"/>
    <cellStyle name="Normal" xfId="0" builtinId="0"/>
    <cellStyle name="Normal - Modelo1" xfId="334"/>
    <cellStyle name="Normal - Style1" xfId="335"/>
    <cellStyle name="Normal - Style2" xfId="336"/>
    <cellStyle name="Normal - Style3" xfId="337"/>
    <cellStyle name="Normal - Style4" xfId="338"/>
    <cellStyle name="Normal - Style5" xfId="339"/>
    <cellStyle name="Normal - Style6" xfId="340"/>
    <cellStyle name="Normal - Style7" xfId="341"/>
    <cellStyle name="Normal - Style8" xfId="342"/>
    <cellStyle name="Normal 10" xfId="343"/>
    <cellStyle name="Normal 10 2" xfId="344"/>
    <cellStyle name="Normal 10 3" xfId="1136"/>
    <cellStyle name="Normal 10 4" xfId="1095"/>
    <cellStyle name="Normal 11" xfId="345"/>
    <cellStyle name="Normal 11 2" xfId="1137"/>
    <cellStyle name="Normal 11 3" xfId="1171"/>
    <cellStyle name="Normal 11 4" xfId="1036"/>
    <cellStyle name="Normal 12" xfId="346"/>
    <cellStyle name="Normal 13" xfId="347"/>
    <cellStyle name="Normal 14" xfId="348"/>
    <cellStyle name="Normal 14 2" xfId="875"/>
    <cellStyle name="Normal 15" xfId="349"/>
    <cellStyle name="Normal 15 2" xfId="958"/>
    <cellStyle name="Normal 15 2 2" xfId="1138"/>
    <cellStyle name="Normal 16" xfId="350"/>
    <cellStyle name="Normal 16 2" xfId="877"/>
    <cellStyle name="Normal 17" xfId="351"/>
    <cellStyle name="Normal 17 2" xfId="1139"/>
    <cellStyle name="Normal 17 3" xfId="1094"/>
    <cellStyle name="Normal 18" xfId="352"/>
    <cellStyle name="Normal 18 2" xfId="878"/>
    <cellStyle name="Normal 19" xfId="651"/>
    <cellStyle name="Normal 19 2" xfId="1149"/>
    <cellStyle name="Normal 19 3" xfId="1096"/>
    <cellStyle name="Normal 2" xfId="2"/>
    <cellStyle name="Normal 2 2" xfId="3"/>
    <cellStyle name="Normal 2 2 2" xfId="355"/>
    <cellStyle name="Normal 2 2 3" xfId="356"/>
    <cellStyle name="Normal 2 2 4" xfId="354"/>
    <cellStyle name="Normal 2 3" xfId="357"/>
    <cellStyle name="Normal 2 3 2" xfId="358"/>
    <cellStyle name="Normal 2 4" xfId="359"/>
    <cellStyle name="Normal 2 5" xfId="360"/>
    <cellStyle name="Normal 2 6" xfId="686"/>
    <cellStyle name="Normal 2 7" xfId="353"/>
    <cellStyle name="Normal 2_Book1 (2)" xfId="361"/>
    <cellStyle name="Normal 20" xfId="723"/>
    <cellStyle name="Normal 21" xfId="724"/>
    <cellStyle name="Normal 21 2" xfId="879"/>
    <cellStyle name="Normal 21 2 2" xfId="1153"/>
    <cellStyle name="Normal 21 3" xfId="1098"/>
    <cellStyle name="Normal 22" xfId="726"/>
    <cellStyle name="Normal 22 2" xfId="1155"/>
    <cellStyle name="Normal 22 3" xfId="1170"/>
    <cellStyle name="Normal 22 4" xfId="1148"/>
    <cellStyle name="Normal 23" xfId="728"/>
    <cellStyle name="Normal 23 2" xfId="880"/>
    <cellStyle name="Normal 23 2 2" xfId="1157"/>
    <cellStyle name="Normal 23 3" xfId="1150"/>
    <cellStyle name="Normal 24" xfId="730"/>
    <cellStyle name="Normal 25" xfId="732"/>
    <cellStyle name="Normal 26" xfId="734"/>
    <cellStyle name="Normal 27" xfId="736"/>
    <cellStyle name="Normal 28" xfId="738"/>
    <cellStyle name="Normal 29" xfId="740"/>
    <cellStyle name="Normal 3" xfId="5"/>
    <cellStyle name="Normal 3 2" xfId="363"/>
    <cellStyle name="Normal 3 2 2" xfId="364"/>
    <cellStyle name="Normal 3 2 3" xfId="688"/>
    <cellStyle name="Normal 3 3" xfId="365"/>
    <cellStyle name="Normal 3 4" xfId="366"/>
    <cellStyle name="Normal 3 5" xfId="687"/>
    <cellStyle name="Normal 3 6" xfId="362"/>
    <cellStyle name="Normal 30" xfId="742"/>
    <cellStyle name="Normal 31" xfId="744"/>
    <cellStyle name="Normal 31 2" xfId="750"/>
    <cellStyle name="Normal 32" xfId="746"/>
    <cellStyle name="Normal 33" xfId="748"/>
    <cellStyle name="Normal 34" xfId="751"/>
    <cellStyle name="Normal 34 2" xfId="1152"/>
    <cellStyle name="Normal 35" xfId="11"/>
    <cellStyle name="Normal 36" xfId="752"/>
    <cellStyle name="Normal 36 2" xfId="1173"/>
    <cellStyle name="Normal 36 3" xfId="1235"/>
    <cellStyle name="Normal 37" xfId="829"/>
    <cellStyle name="Normal 37 2" xfId="1175"/>
    <cellStyle name="Normal 38" xfId="873"/>
    <cellStyle name="Normal 38 2" xfId="1177"/>
    <cellStyle name="Normal 39" xfId="874"/>
    <cellStyle name="Normal 39 2" xfId="1179"/>
    <cellStyle name="Normal 4" xfId="367"/>
    <cellStyle name="Normal 4 2" xfId="368"/>
    <cellStyle name="Normal 4 2 2" xfId="369"/>
    <cellStyle name="Normal 4 3" xfId="370"/>
    <cellStyle name="Normal 4 3 2" xfId="371"/>
    <cellStyle name="Normal 4 4" xfId="372"/>
    <cellStyle name="Normal 40" xfId="10"/>
    <cellStyle name="Normal 41" xfId="881"/>
    <cellStyle name="Normal 42" xfId="896"/>
    <cellStyle name="Normal 43" xfId="963"/>
    <cellStyle name="Normal 44" xfId="918"/>
    <cellStyle name="Normal 45" xfId="914"/>
    <cellStyle name="Normal 46" xfId="955"/>
    <cellStyle name="Normal 47" xfId="961"/>
    <cellStyle name="Normal 48" xfId="1000"/>
    <cellStyle name="Normal 49" xfId="1001"/>
    <cellStyle name="Normal 5" xfId="373"/>
    <cellStyle name="Normal 5 2" xfId="374"/>
    <cellStyle name="Normal 5 2 2" xfId="375"/>
    <cellStyle name="Normal 5 2 3" xfId="376"/>
    <cellStyle name="Normal 5 3" xfId="377"/>
    <cellStyle name="Normal 5 3 2" xfId="378"/>
    <cellStyle name="Normal 5 4" xfId="379"/>
    <cellStyle name="Normal 5 5" xfId="689"/>
    <cellStyle name="Normal 50" xfId="1030"/>
    <cellStyle name="Normal 51" xfId="1031"/>
    <cellStyle name="Normal 52" xfId="1032"/>
    <cellStyle name="Normal 53" xfId="1034"/>
    <cellStyle name="Normal 54" xfId="1220"/>
    <cellStyle name="Normal 6" xfId="380"/>
    <cellStyle name="Normal 6 2" xfId="381"/>
    <cellStyle name="Normal 6 3" xfId="382"/>
    <cellStyle name="Normal 7" xfId="383"/>
    <cellStyle name="Normal 7 2" xfId="384"/>
    <cellStyle name="Normal 7 3" xfId="1140"/>
    <cellStyle name="Normal 7 4" xfId="1087"/>
    <cellStyle name="Normal 8" xfId="385"/>
    <cellStyle name="Normal 8 2" xfId="964"/>
    <cellStyle name="Normal 8 2 2" xfId="1141"/>
    <cellStyle name="Normal 9" xfId="386"/>
    <cellStyle name="Normal 9 2" xfId="1142"/>
    <cellStyle name="Normal 9 3" xfId="1097"/>
    <cellStyle name="Normal Table" xfId="387"/>
    <cellStyle name="Normál_10mell99" xfId="388"/>
    <cellStyle name="normálne_HDP-OD~1" xfId="389"/>
    <cellStyle name="normální_agricult_1" xfId="390"/>
    <cellStyle name="Nosaukums" xfId="909"/>
    <cellStyle name="Note 2" xfId="391"/>
    <cellStyle name="Note 2 2" xfId="790"/>
    <cellStyle name="Note 2 3" xfId="787"/>
    <cellStyle name="Note 3" xfId="392"/>
    <cellStyle name="Note 3 2" xfId="1143"/>
    <cellStyle name="Note 3 3" xfId="1077"/>
    <cellStyle name="Note 4" xfId="1236"/>
    <cellStyle name="Notes" xfId="393"/>
    <cellStyle name="numbers" xfId="394"/>
    <cellStyle name="Numbers(2)" xfId="395"/>
    <cellStyle name="Obično_ENG.30.04.2004" xfId="396"/>
    <cellStyle name="ohneP" xfId="397"/>
    <cellStyle name="Output 2" xfId="398"/>
    <cellStyle name="Output 2 2" xfId="791"/>
    <cellStyle name="Output 2 3" xfId="786"/>
    <cellStyle name="Output 3" xfId="399"/>
    <cellStyle name="Output 3 2" xfId="1144"/>
    <cellStyle name="Output 3 3" xfId="1078"/>
    <cellStyle name="Output 4" xfId="1189"/>
    <cellStyle name="ParaBirimi [0]_2004_iller" xfId="400"/>
    <cellStyle name="ParaBirimi_2004_iller" xfId="401"/>
    <cellStyle name="Parastais 2" xfId="402"/>
    <cellStyle name="Parastais 2 2" xfId="403"/>
    <cellStyle name="Parastais 2 3" xfId="404"/>
    <cellStyle name="Parastais_3_pielik__Veidl_3" xfId="690"/>
    <cellStyle name="Paskaidrojošs teksts" xfId="990"/>
    <cellStyle name="Pārbaudes šūna" xfId="982"/>
    <cellStyle name="Pénznem [0]_10mell99" xfId="405"/>
    <cellStyle name="Pénznem_10mell99" xfId="406"/>
    <cellStyle name="Percen - Style1" xfId="407"/>
    <cellStyle name="Percent" xfId="1" builtinId="5"/>
    <cellStyle name="Percent [2]" xfId="408"/>
    <cellStyle name="Percent 10" xfId="828"/>
    <cellStyle name="Percent 11" xfId="876"/>
    <cellStyle name="Percent 12" xfId="872"/>
    <cellStyle name="Percent 13" xfId="895"/>
    <cellStyle name="Percent 14" xfId="989"/>
    <cellStyle name="Percent 15" xfId="992"/>
    <cellStyle name="Percent 16" xfId="962"/>
    <cellStyle name="Percent 17" xfId="919"/>
    <cellStyle name="Percent 18" xfId="1035"/>
    <cellStyle name="Percent 2" xfId="4"/>
    <cellStyle name="Percent 2 2" xfId="410"/>
    <cellStyle name="Percent 2 2 2" xfId="411"/>
    <cellStyle name="Percent 2 2 3" xfId="692"/>
    <cellStyle name="Percent 2 3" xfId="412"/>
    <cellStyle name="Percent 2 4" xfId="691"/>
    <cellStyle name="Percent 2 5" xfId="1145"/>
    <cellStyle name="Percent 2 6" xfId="1038"/>
    <cellStyle name="Percent 2 7" xfId="409"/>
    <cellStyle name="Percent 3" xfId="7"/>
    <cellStyle name="Percent 3 2" xfId="413"/>
    <cellStyle name="Percent 4" xfId="8"/>
    <cellStyle name="Percent 4 2" xfId="414"/>
    <cellStyle name="Percent 5" xfId="415"/>
    <cellStyle name="Percent 6" xfId="652"/>
    <cellStyle name="Percent 7" xfId="722"/>
    <cellStyle name="Percent 8" xfId="12"/>
    <cellStyle name="Percent 8 2" xfId="1151"/>
    <cellStyle name="Percent 9" xfId="753"/>
    <cellStyle name="percentage difference" xfId="416"/>
    <cellStyle name="percentage difference one decimal" xfId="417"/>
    <cellStyle name="percentage difference zero decimal" xfId="418"/>
    <cellStyle name="Percentual" xfId="419"/>
    <cellStyle name="Pevný" xfId="420"/>
    <cellStyle name="Pie??m." xfId="421"/>
    <cellStyle name="Pie??m. 2" xfId="422"/>
    <cellStyle name="Pie??m. 2 2" xfId="904"/>
    <cellStyle name="Pie??m. 3" xfId="693"/>
    <cellStyle name="Pie??m. 4" xfId="900"/>
    <cellStyle name="Piezīme" xfId="921"/>
    <cellStyle name="Ponto" xfId="423"/>
    <cellStyle name="Porcentagem_SEP1196" xfId="424"/>
    <cellStyle name="Porcentaje" xfId="425"/>
    <cellStyle name="Presentation" xfId="426"/>
    <cellStyle name="prev" xfId="427"/>
    <cellStyle name="PSChar" xfId="428"/>
    <cellStyle name="PSDate" xfId="429"/>
    <cellStyle name="PSDec" xfId="430"/>
    <cellStyle name="PSHeading" xfId="431"/>
    <cellStyle name="PSInt" xfId="432"/>
    <cellStyle name="PSSpacer" xfId="433"/>
    <cellStyle name="Publication" xfId="434"/>
    <cellStyle name="Punto" xfId="435"/>
    <cellStyle name="Punto0" xfId="436"/>
    <cellStyle name="Red Text" xfId="437"/>
    <cellStyle name="reduced" xfId="438"/>
    <cellStyle name="residual" xfId="694"/>
    <cellStyle name="Richard" xfId="439"/>
    <cellStyle name="Saistītā šūna" xfId="910"/>
    <cellStyle name="SAPBEXaggData" xfId="440"/>
    <cellStyle name="SAPBEXaggData 2" xfId="441"/>
    <cellStyle name="SAPBEXaggData 3" xfId="442"/>
    <cellStyle name="SAPBEXaggData 4" xfId="794"/>
    <cellStyle name="SAPBEXaggData 5" xfId="833"/>
    <cellStyle name="SAPBEXaggDataEmph" xfId="443"/>
    <cellStyle name="SAPBEXaggDataEmph 2" xfId="444"/>
    <cellStyle name="SAPBEXaggDataEmph 3" xfId="445"/>
    <cellStyle name="SAPBEXaggDataEmph 4" xfId="695"/>
    <cellStyle name="SAPBEXaggDataEmph 4 2" xfId="834"/>
    <cellStyle name="SAPBEXaggDataEmph 4 3" xfId="855"/>
    <cellStyle name="SAPBEXaggDataEmph 5" xfId="795"/>
    <cellStyle name="SAPBEXaggDataEmph 6" xfId="781"/>
    <cellStyle name="SAPBEXaggItem" xfId="446"/>
    <cellStyle name="SAPBEXaggItem 2" xfId="447"/>
    <cellStyle name="SAPBEXaggItem 3" xfId="448"/>
    <cellStyle name="SAPBEXaggItem 4" xfId="696"/>
    <cellStyle name="SAPBEXaggItem 4 2" xfId="835"/>
    <cellStyle name="SAPBEXaggItem 4 3" xfId="856"/>
    <cellStyle name="SAPBEXaggItem 5" xfId="796"/>
    <cellStyle name="SAPBEXaggItem 6" xfId="780"/>
    <cellStyle name="SAPBEXaggItemX" xfId="449"/>
    <cellStyle name="SAPBEXaggItemX 2" xfId="450"/>
    <cellStyle name="SAPBEXaggItemX 3" xfId="451"/>
    <cellStyle name="SAPBEXaggItemX 4" xfId="697"/>
    <cellStyle name="SAPBEXaggItemX 4 2" xfId="836"/>
    <cellStyle name="SAPBEXaggItemX 4 3" xfId="857"/>
    <cellStyle name="SAPBEXaggItemX 5" xfId="797"/>
    <cellStyle name="SAPBEXaggItemX 6" xfId="779"/>
    <cellStyle name="SAPBEXchaText" xfId="452"/>
    <cellStyle name="SAPBEXchaText 2" xfId="453"/>
    <cellStyle name="SAPBEXchaText 3" xfId="454"/>
    <cellStyle name="SAPBEXchaText 4" xfId="698"/>
    <cellStyle name="SAPBEXexcBad" xfId="455"/>
    <cellStyle name="SAPBEXexcBad7" xfId="456"/>
    <cellStyle name="SAPBEXexcBad7 2" xfId="457"/>
    <cellStyle name="SAPBEXexcBad7 3" xfId="458"/>
    <cellStyle name="SAPBEXexcBad7 4" xfId="798"/>
    <cellStyle name="SAPBEXexcBad7 5" xfId="778"/>
    <cellStyle name="SAPBEXexcBad8" xfId="459"/>
    <cellStyle name="SAPBEXexcBad8 2" xfId="460"/>
    <cellStyle name="SAPBEXexcBad8 3" xfId="461"/>
    <cellStyle name="SAPBEXexcBad8 4" xfId="799"/>
    <cellStyle name="SAPBEXexcBad8 5" xfId="776"/>
    <cellStyle name="SAPBEXexcBad9" xfId="462"/>
    <cellStyle name="SAPBEXexcBad9 2" xfId="463"/>
    <cellStyle name="SAPBEXexcBad9 3" xfId="464"/>
    <cellStyle name="SAPBEXexcBad9 4" xfId="800"/>
    <cellStyle name="SAPBEXexcBad9 5" xfId="775"/>
    <cellStyle name="SAPBEXexcCritical" xfId="465"/>
    <cellStyle name="SAPBEXexcCritical4" xfId="466"/>
    <cellStyle name="SAPBEXexcCritical4 2" xfId="467"/>
    <cellStyle name="SAPBEXexcCritical4 3" xfId="468"/>
    <cellStyle name="SAPBEXexcCritical4 4" xfId="801"/>
    <cellStyle name="SAPBEXexcCritical4 5" xfId="851"/>
    <cellStyle name="SAPBEXexcCritical5" xfId="469"/>
    <cellStyle name="SAPBEXexcCritical5 2" xfId="470"/>
    <cellStyle name="SAPBEXexcCritical5 3" xfId="471"/>
    <cellStyle name="SAPBEXexcCritical5 4" xfId="803"/>
    <cellStyle name="SAPBEXexcCritical5 5" xfId="774"/>
    <cellStyle name="SAPBEXexcCritical6" xfId="472"/>
    <cellStyle name="SAPBEXexcCritical6 2" xfId="473"/>
    <cellStyle name="SAPBEXexcCritical6 3" xfId="474"/>
    <cellStyle name="SAPBEXexcCritical6 4" xfId="805"/>
    <cellStyle name="SAPBEXexcCritical6 5" xfId="854"/>
    <cellStyle name="SAPBEXexcGood" xfId="475"/>
    <cellStyle name="SAPBEXexcGood1" xfId="476"/>
    <cellStyle name="SAPBEXexcGood1 2" xfId="477"/>
    <cellStyle name="SAPBEXexcGood1 3" xfId="478"/>
    <cellStyle name="SAPBEXexcGood1 4" xfId="806"/>
    <cellStyle name="SAPBEXexcGood1 5" xfId="853"/>
    <cellStyle name="SAPBEXexcGood2" xfId="479"/>
    <cellStyle name="SAPBEXexcGood2 2" xfId="480"/>
    <cellStyle name="SAPBEXexcGood2 3" xfId="481"/>
    <cellStyle name="SAPBEXexcGood2 4" xfId="807"/>
    <cellStyle name="SAPBEXexcGood2 5" xfId="773"/>
    <cellStyle name="SAPBEXexcGood3" xfId="482"/>
    <cellStyle name="SAPBEXexcGood3 2" xfId="483"/>
    <cellStyle name="SAPBEXexcGood3 3" xfId="484"/>
    <cellStyle name="SAPBEXexcGood3 4" xfId="808"/>
    <cellStyle name="SAPBEXexcGood3 5" xfId="772"/>
    <cellStyle name="SAPBEXexcVeryBad" xfId="485"/>
    <cellStyle name="SAPBEXfilterDrill" xfId="486"/>
    <cellStyle name="SAPBEXfilterDrill 2" xfId="487"/>
    <cellStyle name="SAPBEXfilterDrill 3" xfId="488"/>
    <cellStyle name="SAPBEXfilterItem" xfId="489"/>
    <cellStyle name="SAPBEXfilterItem 2" xfId="490"/>
    <cellStyle name="SAPBEXfilterItem 3" xfId="491"/>
    <cellStyle name="SAPBEXfilterText" xfId="492"/>
    <cellStyle name="SAPBEXfilterText 2" xfId="493"/>
    <cellStyle name="SAPBEXfilterText 3" xfId="494"/>
    <cellStyle name="SAPBEXfilterText 4" xfId="699"/>
    <cellStyle name="SAPBEXformats" xfId="495"/>
    <cellStyle name="SAPBEXformats 2" xfId="496"/>
    <cellStyle name="SAPBEXformats 3" xfId="497"/>
    <cellStyle name="SAPBEXformats 4" xfId="809"/>
    <cellStyle name="SAPBEXformats 5" xfId="771"/>
    <cellStyle name="SAPBEXheaderData" xfId="498"/>
    <cellStyle name="SAPBEXheaderItem" xfId="499"/>
    <cellStyle name="SAPBEXheaderItem 2" xfId="500"/>
    <cellStyle name="SAPBEXheaderItem 3" xfId="501"/>
    <cellStyle name="SAPBEXheaderText" xfId="502"/>
    <cellStyle name="SAPBEXheaderText 2" xfId="503"/>
    <cellStyle name="SAPBEXheaderText 3" xfId="504"/>
    <cellStyle name="SAPBEXheaderText 4" xfId="700"/>
    <cellStyle name="SAPBEXHLevel0" xfId="505"/>
    <cellStyle name="SAPBEXHLevel0 2" xfId="506"/>
    <cellStyle name="SAPBEXHLevel0 3" xfId="507"/>
    <cellStyle name="SAPBEXHLevel0 4" xfId="701"/>
    <cellStyle name="SAPBEXHLevel0 4 2" xfId="837"/>
    <cellStyle name="SAPBEXHLevel0 4 3" xfId="858"/>
    <cellStyle name="SAPBEXHLevel0 5" xfId="810"/>
    <cellStyle name="SAPBEXHLevel0 6" xfId="770"/>
    <cellStyle name="SAPBEXHLevel0 7" xfId="947"/>
    <cellStyle name="SAPBEXHLevel0X" xfId="508"/>
    <cellStyle name="SAPBEXHLevel0X 2" xfId="509"/>
    <cellStyle name="SAPBEXHLevel0X 3" xfId="510"/>
    <cellStyle name="SAPBEXHLevel0X 4" xfId="702"/>
    <cellStyle name="SAPBEXHLevel0X 4 2" xfId="838"/>
    <cellStyle name="SAPBEXHLevel0X 4 3" xfId="859"/>
    <cellStyle name="SAPBEXHLevel0X 5" xfId="811"/>
    <cellStyle name="SAPBEXHLevel0X 6" xfId="769"/>
    <cellStyle name="SAPBEXHLevel0X 7" xfId="948"/>
    <cellStyle name="SAPBEXHLevel1" xfId="511"/>
    <cellStyle name="SAPBEXHLevel1 2" xfId="512"/>
    <cellStyle name="SAPBEXHLevel1 3" xfId="513"/>
    <cellStyle name="SAPBEXHLevel1 4" xfId="703"/>
    <cellStyle name="SAPBEXHLevel1 4 2" xfId="839"/>
    <cellStyle name="SAPBEXHLevel1 4 3" xfId="860"/>
    <cellStyle name="SAPBEXHLevel1 5" xfId="812"/>
    <cellStyle name="SAPBEXHLevel1 6" xfId="766"/>
    <cellStyle name="SAPBEXHLevel1 7" xfId="951"/>
    <cellStyle name="SAPBEXHLevel1X" xfId="514"/>
    <cellStyle name="SAPBEXHLevel1X 2" xfId="515"/>
    <cellStyle name="SAPBEXHLevel1X 3" xfId="516"/>
    <cellStyle name="SAPBEXHLevel1X 4" xfId="704"/>
    <cellStyle name="SAPBEXHLevel1X 4 2" xfId="840"/>
    <cellStyle name="SAPBEXHLevel1X 4 3" xfId="861"/>
    <cellStyle name="SAPBEXHLevel1X 5" xfId="813"/>
    <cellStyle name="SAPBEXHLevel1X 6" xfId="765"/>
    <cellStyle name="SAPBEXHLevel1X 7" xfId="922"/>
    <cellStyle name="SAPBEXHLevel2" xfId="517"/>
    <cellStyle name="SAPBEXHLevel2 2" xfId="518"/>
    <cellStyle name="SAPBEXHLevel2 3" xfId="519"/>
    <cellStyle name="SAPBEXHLevel2 4" xfId="705"/>
    <cellStyle name="SAPBEXHLevel2 4 2" xfId="841"/>
    <cellStyle name="SAPBEXHLevel2 4 3" xfId="862"/>
    <cellStyle name="SAPBEXHLevel2 5" xfId="814"/>
    <cellStyle name="SAPBEXHLevel2 6" xfId="764"/>
    <cellStyle name="SAPBEXHLevel2 7" xfId="949"/>
    <cellStyle name="SAPBEXHLevel2X" xfId="520"/>
    <cellStyle name="SAPBEXHLevel2X 2" xfId="521"/>
    <cellStyle name="SAPBEXHLevel2X 3" xfId="522"/>
    <cellStyle name="SAPBEXHLevel2X 4" xfId="706"/>
    <cellStyle name="SAPBEXHLevel2X 4 2" xfId="842"/>
    <cellStyle name="SAPBEXHLevel2X 4 3" xfId="863"/>
    <cellStyle name="SAPBEXHLevel2X 5" xfId="815"/>
    <cellStyle name="SAPBEXHLevel2X 6" xfId="763"/>
    <cellStyle name="SAPBEXHLevel2X 7" xfId="901"/>
    <cellStyle name="SAPBEXHLevel3" xfId="523"/>
    <cellStyle name="SAPBEXHLevel3 2" xfId="524"/>
    <cellStyle name="SAPBEXHLevel3 3" xfId="525"/>
    <cellStyle name="SAPBEXHLevel3 4" xfId="707"/>
    <cellStyle name="SAPBEXHLevel3 4 2" xfId="843"/>
    <cellStyle name="SAPBEXHLevel3 4 3" xfId="864"/>
    <cellStyle name="SAPBEXHLevel3 5" xfId="816"/>
    <cellStyle name="SAPBEXHLevel3 6" xfId="762"/>
    <cellStyle name="SAPBEXHLevel3 7" xfId="953"/>
    <cellStyle name="SAPBEXHLevel3X" xfId="526"/>
    <cellStyle name="SAPBEXHLevel3X 2" xfId="527"/>
    <cellStyle name="SAPBEXHLevel3X 3" xfId="528"/>
    <cellStyle name="SAPBEXHLevel3X 4" xfId="708"/>
    <cellStyle name="SAPBEXHLevel3X 4 2" xfId="844"/>
    <cellStyle name="SAPBEXHLevel3X 4 3" xfId="865"/>
    <cellStyle name="SAPBEXHLevel3X 5" xfId="817"/>
    <cellStyle name="SAPBEXHLevel3X 6" xfId="761"/>
    <cellStyle name="SAPBEXHLevel3X 7" xfId="954"/>
    <cellStyle name="SAPBEXinputData" xfId="529"/>
    <cellStyle name="SAPBEXinputData 2" xfId="530"/>
    <cellStyle name="SAPBEXinputData 3" xfId="531"/>
    <cellStyle name="SAPBEXinputData 4" xfId="709"/>
    <cellStyle name="SAPBEXItemHeader" xfId="710"/>
    <cellStyle name="SAPBEXItemHeader 2" xfId="845"/>
    <cellStyle name="SAPBEXItemHeader 3" xfId="866"/>
    <cellStyle name="SAPBEXresData" xfId="532"/>
    <cellStyle name="SAPBEXresData 2" xfId="533"/>
    <cellStyle name="SAPBEXresData 3" xfId="534"/>
    <cellStyle name="SAPBEXresData 4" xfId="711"/>
    <cellStyle name="SAPBEXresData 4 2" xfId="846"/>
    <cellStyle name="SAPBEXresData 4 3" xfId="867"/>
    <cellStyle name="SAPBEXresData 5" xfId="818"/>
    <cellStyle name="SAPBEXresData 6" xfId="760"/>
    <cellStyle name="SAPBEXresDataEmph" xfId="535"/>
    <cellStyle name="SAPBEXresDataEmph 2" xfId="536"/>
    <cellStyle name="SAPBEXresDataEmph 3" xfId="537"/>
    <cellStyle name="SAPBEXresDataEmph 4" xfId="712"/>
    <cellStyle name="SAPBEXresDataEmph 4 2" xfId="847"/>
    <cellStyle name="SAPBEXresDataEmph 4 3" xfId="868"/>
    <cellStyle name="SAPBEXresDataEmph 5" xfId="819"/>
    <cellStyle name="SAPBEXresDataEmph 6" xfId="759"/>
    <cellStyle name="SAPBEXresItem" xfId="538"/>
    <cellStyle name="SAPBEXresItem 2" xfId="539"/>
    <cellStyle name="SAPBEXresItem 3" xfId="540"/>
    <cellStyle name="SAPBEXresItem 4" xfId="713"/>
    <cellStyle name="SAPBEXresItem 4 2" xfId="848"/>
    <cellStyle name="SAPBEXresItem 4 3" xfId="869"/>
    <cellStyle name="SAPBEXresItem 5" xfId="820"/>
    <cellStyle name="SAPBEXresItem 6" xfId="832"/>
    <cellStyle name="SAPBEXresItemX" xfId="541"/>
    <cellStyle name="SAPBEXresItemX 2" xfId="542"/>
    <cellStyle name="SAPBEXresItemX 3" xfId="543"/>
    <cellStyle name="SAPBEXresItemX 4" xfId="714"/>
    <cellStyle name="SAPBEXresItemX 4 2" xfId="849"/>
    <cellStyle name="SAPBEXresItemX 4 3" xfId="870"/>
    <cellStyle name="SAPBEXresItemX 5" xfId="821"/>
    <cellStyle name="SAPBEXresItemX 6" xfId="758"/>
    <cellStyle name="SAPBEXstdData" xfId="544"/>
    <cellStyle name="SAPBEXstdData 2" xfId="545"/>
    <cellStyle name="SAPBEXstdData 2 2" xfId="546"/>
    <cellStyle name="SAPBEXstdData 2 3" xfId="822"/>
    <cellStyle name="SAPBEXstdData 2 4" xfId="831"/>
    <cellStyle name="SAPBEXstdData 3" xfId="547"/>
    <cellStyle name="SAPBEXstdData 4" xfId="548"/>
    <cellStyle name="SAPBEXstdDataEmph" xfId="549"/>
    <cellStyle name="SAPBEXstdDataEmph 2" xfId="550"/>
    <cellStyle name="SAPBEXstdDataEmph 3" xfId="551"/>
    <cellStyle name="SAPBEXstdDataEmph 4" xfId="823"/>
    <cellStyle name="SAPBEXstdDataEmph 5" xfId="757"/>
    <cellStyle name="SAPBEXstdItem" xfId="552"/>
    <cellStyle name="SAPBEXstdItem 2" xfId="553"/>
    <cellStyle name="SAPBEXstdItem 3" xfId="554"/>
    <cellStyle name="SAPBEXstdItem 4" xfId="824"/>
    <cellStyle name="SAPBEXstdItem 5" xfId="756"/>
    <cellStyle name="SAPBEXstdItemX" xfId="555"/>
    <cellStyle name="SAPBEXstdItemX 2" xfId="556"/>
    <cellStyle name="SAPBEXstdItemX 3" xfId="557"/>
    <cellStyle name="SAPBEXstdItemX 4" xfId="715"/>
    <cellStyle name="SAPBEXstdItemX 4 2" xfId="850"/>
    <cellStyle name="SAPBEXstdItemX 4 3" xfId="871"/>
    <cellStyle name="SAPBEXstdItemX 5" xfId="825"/>
    <cellStyle name="SAPBEXstdItemX 6" xfId="830"/>
    <cellStyle name="SAPBEXsubData" xfId="558"/>
    <cellStyle name="SAPBEXsubDataEmph" xfId="559"/>
    <cellStyle name="SAPBEXsubItem" xfId="560"/>
    <cellStyle name="SAPBEXtitle" xfId="561"/>
    <cellStyle name="SAPBEXtitle 2" xfId="562"/>
    <cellStyle name="SAPBEXtitle 3" xfId="563"/>
    <cellStyle name="SAPBEXunassignedItem" xfId="716"/>
    <cellStyle name="SAPBEXundefined" xfId="564"/>
    <cellStyle name="SAPBEXundefined 2" xfId="565"/>
    <cellStyle name="SAPBEXundefined 3" xfId="566"/>
    <cellStyle name="SAPBEXundefined 4" xfId="826"/>
    <cellStyle name="SAPBEXundefined 5" xfId="755"/>
    <cellStyle name="Satisfaisant" xfId="567"/>
    <cellStyle name="Sce_Title" xfId="717"/>
    <cellStyle name="Sep. milhar [2]" xfId="568"/>
    <cellStyle name="Separador de m" xfId="569"/>
    <cellStyle name="Separador de milhares [0]_A" xfId="570"/>
    <cellStyle name="Separador de milhares_A" xfId="571"/>
    <cellStyle name="Sheet Title" xfId="572"/>
    <cellStyle name="Sheet Title 2" xfId="573"/>
    <cellStyle name="Sheet Title 3" xfId="574"/>
    <cellStyle name="Slikts" xfId="924"/>
    <cellStyle name="Sortie" xfId="575"/>
    <cellStyle name="Sortie 2" xfId="827"/>
    <cellStyle name="Sortie 3" xfId="754"/>
    <cellStyle name="Standard_Tabelle1" xfId="576"/>
    <cellStyle name="STYL1 - Style1" xfId="577"/>
    <cellStyle name="Style 1" xfId="578"/>
    <cellStyle name="Style 1 2" xfId="718"/>
    <cellStyle name="Sub-title" xfId="719"/>
    <cellStyle name="sum" xfId="579"/>
    <cellStyle name="summary" xfId="580"/>
    <cellStyle name="Text" xfId="581"/>
    <cellStyle name="Texte explicatif" xfId="582"/>
    <cellStyle name="þ_x001d_ð‡_x000c_éþ÷_x000c_âþU_x0001__x001f__x000f_&quot;_x0007__x0001__x0001_" xfId="583"/>
    <cellStyle name="þ_x001d_ð‡_x000c_éþ÷_x000c_âþU_x0001__x001f__x000f_&quot;_x000f__x0001__x0001_" xfId="584"/>
    <cellStyle name="þð‡éþ÷âþU&quot;" xfId="585"/>
    <cellStyle name="Time" xfId="586"/>
    <cellStyle name="Title" xfId="9" builtinId="15" customBuiltin="1"/>
    <cellStyle name="Title 2" xfId="587"/>
    <cellStyle name="Title 3" xfId="588"/>
    <cellStyle name="Title 3 2" xfId="1146"/>
    <cellStyle name="Title 3 3" xfId="1085"/>
    <cellStyle name="Titre" xfId="589"/>
    <cellStyle name="Titre 1" xfId="590"/>
    <cellStyle name="Titre 2" xfId="591"/>
    <cellStyle name="Titre 3" xfId="592"/>
    <cellStyle name="Titre 4" xfId="593"/>
    <cellStyle name="Titulo1" xfId="594"/>
    <cellStyle name="Titulo2" xfId="595"/>
    <cellStyle name="TopGrey" xfId="596"/>
    <cellStyle name="Total 2" xfId="597"/>
    <cellStyle name="Total 3" xfId="598"/>
    <cellStyle name="Total 3 2" xfId="1147"/>
    <cellStyle name="Total 3 3" xfId="1086"/>
    <cellStyle name="Total 4" xfId="950"/>
    <cellStyle name="Total 5" xfId="1195"/>
    <cellStyle name="Undefiniert" xfId="599"/>
    <cellStyle name="USD" xfId="600"/>
    <cellStyle name="USD Paren" xfId="601"/>
    <cellStyle name="USD_Black Box 10 UNLOCKED" xfId="602"/>
    <cellStyle name="V?st." xfId="603"/>
    <cellStyle name="V?st. 2" xfId="604"/>
    <cellStyle name="V?st. 3" xfId="720"/>
    <cellStyle name="V¡rgula" xfId="605"/>
    <cellStyle name="V¡rgula0" xfId="606"/>
    <cellStyle name="vaca" xfId="607"/>
    <cellStyle name="Vérification" xfId="608"/>
    <cellStyle name="Vēst." xfId="609"/>
    <cellStyle name="Vēst. 2" xfId="923"/>
    <cellStyle name="Virgül [0]_08-01" xfId="610"/>
    <cellStyle name="Virgül_08-01" xfId="611"/>
    <cellStyle name="Vírgula" xfId="612"/>
    <cellStyle name="Virsraksts 1" xfId="983"/>
    <cellStyle name="Virsraksts 2" xfId="920"/>
    <cellStyle name="Virsraksts 3" xfId="952"/>
    <cellStyle name="Virsraksts 4" xfId="981"/>
    <cellStyle name="Warning Text 2" xfId="613"/>
    <cellStyle name="Warning Text 3" xfId="1193"/>
    <cellStyle name="WebAnchor1" xfId="614"/>
    <cellStyle name="WebAnchor2" xfId="615"/>
    <cellStyle name="WebAnchor3" xfId="616"/>
    <cellStyle name="WebAnchor4" xfId="617"/>
    <cellStyle name="WebAnchor5" xfId="618"/>
    <cellStyle name="WebAnchor6" xfId="619"/>
    <cellStyle name="WebAnchor7" xfId="620"/>
    <cellStyle name="WebBold" xfId="621"/>
    <cellStyle name="WebDate" xfId="622"/>
    <cellStyle name="WebExclude" xfId="623"/>
    <cellStyle name="WebFN" xfId="624"/>
    <cellStyle name="WebFN1" xfId="625"/>
    <cellStyle name="WebFN2" xfId="626"/>
    <cellStyle name="WebFN3" xfId="627"/>
    <cellStyle name="WebFN4" xfId="628"/>
    <cellStyle name="WebHR" xfId="629"/>
    <cellStyle name="WebIndent1" xfId="630"/>
    <cellStyle name="WebIndent1wFN3" xfId="631"/>
    <cellStyle name="WebIndent2" xfId="632"/>
    <cellStyle name="WebNoBR" xfId="633"/>
    <cellStyle name="year" xfId="634"/>
    <cellStyle name="Years" xfId="721"/>
    <cellStyle name="Záhlaví 1" xfId="635"/>
    <cellStyle name="Záhlaví 2" xfId="636"/>
    <cellStyle name="zero" xfId="637"/>
    <cellStyle name="ДАТА" xfId="638"/>
    <cellStyle name="Денежный [0]_arrears" xfId="639"/>
    <cellStyle name="Денежный_arrears" xfId="640"/>
    <cellStyle name="ЗАГОЛОВОК1" xfId="641"/>
    <cellStyle name="ЗАГОЛОВОК2" xfId="642"/>
    <cellStyle name="ИТОГОВЫЙ" xfId="643"/>
    <cellStyle name="Обычный_1-Б (6)_1" xfId="644"/>
    <cellStyle name="ПРОЦЕНТНЫЙ_BOPENGC" xfId="645"/>
    <cellStyle name="ТЕКСТ" xfId="646"/>
    <cellStyle name="ФИКСИРОВАННЫЙ" xfId="647"/>
    <cellStyle name="Финансовый [0]_arrears" xfId="648"/>
    <cellStyle name="Финансовый_arrears" xfId="649"/>
    <cellStyle name="標準_TonREAL" xfId="650"/>
  </cellStyles>
  <dxfs count="0"/>
  <tableStyles count="0" defaultTableStyle="TableStyleMedium2" defaultPivotStyle="PivotStyleLight16"/>
  <colors>
    <mruColors>
      <color rgb="FF5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tabSelected="1" zoomScaleNormal="100" workbookViewId="0">
      <selection activeCell="A5" sqref="A5"/>
    </sheetView>
  </sheetViews>
  <sheetFormatPr defaultRowHeight="15"/>
  <cols>
    <col min="1" max="1" width="30.85546875" customWidth="1"/>
    <col min="2" max="2" width="10.28515625" style="54" customWidth="1"/>
    <col min="3" max="3" width="10.28515625" customWidth="1"/>
    <col min="4" max="4" width="10.28515625" style="54" customWidth="1"/>
    <col min="5" max="5" width="10.28515625" customWidth="1"/>
    <col min="6" max="6" width="10.28515625" style="54" customWidth="1"/>
    <col min="7" max="7" width="10.28515625" customWidth="1"/>
    <col min="8" max="8" width="30.85546875" customWidth="1"/>
  </cols>
  <sheetData>
    <row r="1" spans="1:8" ht="18.75">
      <c r="A1" s="33" t="s">
        <v>147</v>
      </c>
      <c r="B1" s="49"/>
      <c r="C1" s="1"/>
      <c r="H1" s="5" t="s">
        <v>9</v>
      </c>
    </row>
    <row r="2" spans="1:8" ht="18.75">
      <c r="A2" s="33" t="s">
        <v>148</v>
      </c>
      <c r="B2" s="49"/>
      <c r="C2" s="1"/>
      <c r="H2" s="5" t="s">
        <v>10</v>
      </c>
    </row>
    <row r="3" spans="1:8" s="15" customFormat="1" ht="12.75">
      <c r="A3" s="3" t="s">
        <v>7</v>
      </c>
      <c r="B3" s="50"/>
      <c r="C3" s="4"/>
      <c r="D3" s="50"/>
      <c r="E3" s="4"/>
      <c r="F3" s="50"/>
      <c r="G3" s="4"/>
    </row>
    <row r="4" spans="1:8" s="15" customFormat="1" ht="12.75">
      <c r="A4" s="3" t="s">
        <v>8</v>
      </c>
      <c r="B4" s="50"/>
      <c r="C4" s="4"/>
      <c r="D4" s="50"/>
      <c r="E4" s="4"/>
      <c r="F4" s="50"/>
      <c r="G4" s="4"/>
    </row>
    <row r="5" spans="1:8" ht="8.25" customHeight="1">
      <c r="A5" s="1"/>
      <c r="B5" s="49"/>
      <c r="C5" s="1"/>
      <c r="D5" s="49"/>
      <c r="E5" s="1"/>
      <c r="F5" s="49"/>
      <c r="G5" s="1"/>
    </row>
    <row r="6" spans="1:8">
      <c r="A6" s="20"/>
      <c r="B6" s="44" t="s">
        <v>132</v>
      </c>
      <c r="C6" s="35" t="s">
        <v>131</v>
      </c>
      <c r="D6" s="44" t="s">
        <v>133</v>
      </c>
      <c r="E6" s="35" t="s">
        <v>134</v>
      </c>
      <c r="F6" s="44" t="s">
        <v>135</v>
      </c>
      <c r="G6" s="35" t="s">
        <v>136</v>
      </c>
      <c r="H6" s="20"/>
    </row>
    <row r="7" spans="1:8">
      <c r="A7" s="8" t="s">
        <v>55</v>
      </c>
      <c r="B7" s="16">
        <f>'2.tabula'!B20</f>
        <v>7592.6023020268849</v>
      </c>
      <c r="C7" s="36">
        <f>'2.tabula'!C20</f>
        <v>7557.1314620268849</v>
      </c>
      <c r="D7" s="16">
        <f>'2.tabula'!D20</f>
        <v>8053.5166758990035</v>
      </c>
      <c r="E7" s="36">
        <f>'2.tabula'!E20</f>
        <v>8014.7447958990033</v>
      </c>
      <c r="F7" s="16">
        <f>'2.tabula'!F20</f>
        <v>8509.9202917750699</v>
      </c>
      <c r="G7" s="36">
        <f>'2.tabula'!G20</f>
        <v>8242.3093117750705</v>
      </c>
      <c r="H7" s="8" t="s">
        <v>52</v>
      </c>
    </row>
    <row r="8" spans="1:8" ht="15" customHeight="1">
      <c r="A8" s="8" t="s">
        <v>56</v>
      </c>
      <c r="B8" s="16">
        <f>'3.tabula'!B40</f>
        <v>7864.7452977242492</v>
      </c>
      <c r="C8" s="36">
        <f>'3.tabula'!C40</f>
        <v>7933.7212294233204</v>
      </c>
      <c r="D8" s="16">
        <f>'3.tabula'!D40</f>
        <v>8050.5830675671641</v>
      </c>
      <c r="E8" s="36">
        <f>'3.tabula'!E40</f>
        <v>8177.6279621160211</v>
      </c>
      <c r="F8" s="16">
        <f>'3.tabula'!F40</f>
        <v>8529.3127470340551</v>
      </c>
      <c r="G8" s="36">
        <f>'3.tabula'!G40</f>
        <v>8605.6330947145252</v>
      </c>
      <c r="H8" s="8" t="s">
        <v>53</v>
      </c>
    </row>
    <row r="9" spans="1:8">
      <c r="A9" s="8" t="s">
        <v>57</v>
      </c>
      <c r="B9" s="16">
        <f>'4.tabula'!B23</f>
        <v>7623.9946614500004</v>
      </c>
      <c r="C9" s="16">
        <f>'4.tabula'!B23</f>
        <v>7623.9946614500004</v>
      </c>
      <c r="D9" s="16">
        <f>'4.tabula'!C23</f>
        <v>7934.668238001399</v>
      </c>
      <c r="E9" s="16">
        <f>'4.tabula'!C23</f>
        <v>7934.668238001399</v>
      </c>
      <c r="F9" s="51" t="s">
        <v>23</v>
      </c>
      <c r="G9" s="51" t="s">
        <v>23</v>
      </c>
      <c r="H9" s="8" t="s">
        <v>54</v>
      </c>
    </row>
    <row r="10" spans="1:8" ht="6.75" customHeight="1">
      <c r="A10" s="21"/>
      <c r="B10" s="16"/>
      <c r="C10" s="16"/>
      <c r="D10" s="16"/>
      <c r="E10" s="16"/>
      <c r="F10" s="16"/>
      <c r="G10" s="16"/>
      <c r="H10" s="21"/>
    </row>
    <row r="11" spans="1:8">
      <c r="A11" s="8" t="s">
        <v>49</v>
      </c>
      <c r="B11" s="16">
        <f t="shared" ref="B11:G11" si="0">MIN(B7:B8)</f>
        <v>7592.6023020268849</v>
      </c>
      <c r="C11" s="36">
        <f t="shared" si="0"/>
        <v>7557.1314620268849</v>
      </c>
      <c r="D11" s="16">
        <f t="shared" si="0"/>
        <v>8050.5830675671641</v>
      </c>
      <c r="E11" s="36">
        <f t="shared" si="0"/>
        <v>8014.7447958990033</v>
      </c>
      <c r="F11" s="16">
        <f t="shared" si="0"/>
        <v>8509.9202917750699</v>
      </c>
      <c r="G11" s="36">
        <f t="shared" si="0"/>
        <v>8242.3093117750705</v>
      </c>
      <c r="H11" s="8" t="s">
        <v>49</v>
      </c>
    </row>
    <row r="12" spans="1:8" ht="7.5" customHeight="1">
      <c r="A12" s="22"/>
      <c r="B12" s="16"/>
      <c r="C12" s="16"/>
      <c r="D12" s="16"/>
      <c r="E12" s="16"/>
      <c r="F12" s="16"/>
      <c r="G12" s="16"/>
      <c r="H12" s="22"/>
    </row>
    <row r="13" spans="1:8">
      <c r="A13" s="8" t="s">
        <v>50</v>
      </c>
      <c r="B13" s="51">
        <f>B11-B9</f>
        <v>-31.392359423115522</v>
      </c>
      <c r="C13" s="37">
        <f>C11-C9</f>
        <v>-66.863199423115475</v>
      </c>
      <c r="D13" s="51">
        <f>D11-D9</f>
        <v>115.9148295657651</v>
      </c>
      <c r="E13" s="37">
        <f>E11-E9</f>
        <v>80.076557897604289</v>
      </c>
      <c r="F13" s="51" t="s">
        <v>23</v>
      </c>
      <c r="G13" s="51" t="s">
        <v>23</v>
      </c>
      <c r="H13" s="8" t="s">
        <v>50</v>
      </c>
    </row>
    <row r="14" spans="1:8">
      <c r="A14" s="8" t="s">
        <v>51</v>
      </c>
      <c r="B14" s="51">
        <f>ABS(B13)</f>
        <v>31.392359423115522</v>
      </c>
      <c r="C14" s="37">
        <f>ABS(C13)</f>
        <v>66.863199423115475</v>
      </c>
      <c r="D14" s="51">
        <f>ABS(D13)</f>
        <v>115.9148295657651</v>
      </c>
      <c r="E14" s="37">
        <f>ABS(E13)</f>
        <v>80.076557897604289</v>
      </c>
      <c r="F14" s="51" t="s">
        <v>23</v>
      </c>
      <c r="G14" s="51" t="s">
        <v>23</v>
      </c>
      <c r="H14" s="8" t="s">
        <v>51</v>
      </c>
    </row>
    <row r="15" spans="1:8" ht="30">
      <c r="A15" s="8" t="s">
        <v>59</v>
      </c>
      <c r="B15" s="51">
        <v>26081.5</v>
      </c>
      <c r="C15" s="51">
        <v>26081.5</v>
      </c>
      <c r="D15" s="51">
        <v>27694.2</v>
      </c>
      <c r="E15" s="51">
        <v>27694.2</v>
      </c>
      <c r="F15" s="51">
        <v>29407.8</v>
      </c>
      <c r="G15" s="51">
        <v>29407.8</v>
      </c>
      <c r="H15" s="8" t="s">
        <v>58</v>
      </c>
    </row>
    <row r="16" spans="1:8">
      <c r="A16" s="8" t="s">
        <v>60</v>
      </c>
      <c r="B16" s="51">
        <f t="shared" ref="B16:F16" si="1">B15*0.001</f>
        <v>26.081500000000002</v>
      </c>
      <c r="C16" s="51">
        <v>26.081500000000002</v>
      </c>
      <c r="D16" s="51">
        <f t="shared" si="1"/>
        <v>27.694200000000002</v>
      </c>
      <c r="E16" s="51">
        <f>E15*0.001</f>
        <v>27.694200000000002</v>
      </c>
      <c r="F16" s="51">
        <f t="shared" si="1"/>
        <v>29.407799999999998</v>
      </c>
      <c r="G16" s="51">
        <f>G15*0.001</f>
        <v>29.407799999999998</v>
      </c>
      <c r="H16" s="8" t="s">
        <v>61</v>
      </c>
    </row>
    <row r="17" spans="1:8" ht="6" customHeight="1">
      <c r="A17" s="21"/>
      <c r="B17" s="16"/>
      <c r="C17" s="16"/>
      <c r="D17" s="16"/>
      <c r="E17" s="16"/>
      <c r="F17" s="16"/>
      <c r="G17" s="16"/>
      <c r="H17" s="21"/>
    </row>
    <row r="18" spans="1:8" ht="63.75" customHeight="1">
      <c r="A18" s="8" t="s">
        <v>62</v>
      </c>
      <c r="B18" s="52">
        <f t="shared" ref="B18:G18" si="2">IF(B14&gt;B16,B11,B9)</f>
        <v>7592.6023020268849</v>
      </c>
      <c r="C18" s="38">
        <f t="shared" si="2"/>
        <v>7557.1314620268849</v>
      </c>
      <c r="D18" s="52">
        <f t="shared" si="2"/>
        <v>8050.5830675671641</v>
      </c>
      <c r="E18" s="38">
        <f t="shared" si="2"/>
        <v>8014.7447958990033</v>
      </c>
      <c r="F18" s="52">
        <f t="shared" si="2"/>
        <v>8509.9202917750699</v>
      </c>
      <c r="G18" s="38">
        <f t="shared" si="2"/>
        <v>8242.3093117750705</v>
      </c>
      <c r="H18" s="8" t="s">
        <v>140</v>
      </c>
    </row>
    <row r="19" spans="1:8" ht="6" customHeight="1">
      <c r="A19" s="21"/>
      <c r="B19" s="16"/>
      <c r="C19" s="16"/>
      <c r="D19" s="16"/>
      <c r="E19" s="16"/>
      <c r="F19" s="16"/>
      <c r="G19" s="16"/>
      <c r="H19" s="21"/>
    </row>
    <row r="20" spans="1:8">
      <c r="A20" s="21" t="s">
        <v>141</v>
      </c>
      <c r="B20" s="52"/>
      <c r="C20" s="38">
        <f>C16</f>
        <v>26.081500000000002</v>
      </c>
      <c r="D20" s="52"/>
      <c r="E20" s="38">
        <f>E15/100*0.13</f>
        <v>36.002459999999999</v>
      </c>
      <c r="F20" s="52"/>
      <c r="G20" s="38">
        <f>G16</f>
        <v>29.407799999999998</v>
      </c>
      <c r="H20" s="8" t="s">
        <v>142</v>
      </c>
    </row>
    <row r="21" spans="1:8" ht="45">
      <c r="A21" s="8" t="s">
        <v>143</v>
      </c>
      <c r="B21" s="52"/>
      <c r="C21" s="38">
        <f>C18-C20</f>
        <v>7531.0499620268847</v>
      </c>
      <c r="D21" s="52"/>
      <c r="E21" s="38">
        <f>E18-E20</f>
        <v>7978.7423358990036</v>
      </c>
      <c r="F21" s="52"/>
      <c r="G21" s="38">
        <f>G18-G20</f>
        <v>8212.9015117750696</v>
      </c>
      <c r="H21" s="8" t="s">
        <v>144</v>
      </c>
    </row>
    <row r="22" spans="1:8" s="4" customFormat="1" ht="25.5">
      <c r="A22" s="12" t="s">
        <v>48</v>
      </c>
      <c r="B22" s="53"/>
      <c r="C22" s="55"/>
      <c r="D22" s="65"/>
      <c r="E22" s="55"/>
      <c r="F22" s="65"/>
      <c r="G22" s="55"/>
      <c r="H22" s="14" t="s">
        <v>44</v>
      </c>
    </row>
    <row r="23" spans="1:8">
      <c r="C23" s="68"/>
      <c r="D23" s="69"/>
      <c r="E23" s="68"/>
      <c r="F23" s="69"/>
      <c r="G23" s="68"/>
    </row>
    <row r="24" spans="1:8">
      <c r="A24" s="75" t="s">
        <v>149</v>
      </c>
      <c r="B24" s="75"/>
      <c r="C24" s="75"/>
      <c r="D24" s="75"/>
      <c r="E24" s="75"/>
      <c r="F24" s="75"/>
      <c r="G24" s="75"/>
      <c r="H24" s="75"/>
    </row>
    <row r="25" spans="1:8" ht="14.25" customHeight="1">
      <c r="A25" s="75"/>
      <c r="B25" s="75"/>
      <c r="C25" s="75"/>
      <c r="D25" s="75"/>
      <c r="E25" s="75"/>
      <c r="F25" s="75"/>
      <c r="G25" s="75"/>
      <c r="H25" s="75"/>
    </row>
    <row r="26" spans="1:8">
      <c r="A26" s="75" t="s">
        <v>150</v>
      </c>
      <c r="B26" s="75"/>
      <c r="C26" s="75"/>
      <c r="D26" s="75"/>
      <c r="E26" s="75"/>
      <c r="F26" s="75"/>
      <c r="G26" s="75"/>
      <c r="H26" s="75"/>
    </row>
    <row r="27" spans="1:8" ht="12" customHeight="1">
      <c r="A27" s="75"/>
      <c r="B27" s="75"/>
      <c r="C27" s="75"/>
      <c r="D27" s="75"/>
      <c r="E27" s="75"/>
      <c r="F27" s="75"/>
      <c r="G27" s="75"/>
      <c r="H27" s="75"/>
    </row>
    <row r="28" spans="1:8">
      <c r="C28" s="74"/>
    </row>
  </sheetData>
  <mergeCells count="2">
    <mergeCell ref="A24:H25"/>
    <mergeCell ref="A26:H27"/>
  </mergeCells>
  <pageMargins left="0.55118110236220474" right="0.55118110236220474" top="0.98425196850393704" bottom="0.98425196850393704" header="0.31496062992125984" footer="0.31496062992125984"/>
  <pageSetup orientation="landscape" r:id="rId1"/>
  <headerFooter>
    <oddHeader>&amp;L&amp;"Times New Roman,Обычный"Fiskālās disciplīnas uzraudzības starpziņojums 
par Latvijas Stabilitātes programmu 2015.-2018.gadam&amp;R&amp;"Times New Roman,Обычный"2. pielikums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workbookViewId="0">
      <selection activeCell="A5" sqref="A5"/>
    </sheetView>
  </sheetViews>
  <sheetFormatPr defaultRowHeight="15"/>
  <cols>
    <col min="1" max="1" width="32.42578125" style="4" customWidth="1"/>
    <col min="2" max="7" width="8.85546875" style="1" customWidth="1"/>
    <col min="8" max="8" width="33.28515625" style="4" customWidth="1"/>
    <col min="9" max="16384" width="9.140625" style="4"/>
  </cols>
  <sheetData>
    <row r="1" spans="1:8" ht="15.75">
      <c r="A1" s="33" t="s">
        <v>24</v>
      </c>
      <c r="H1" s="5" t="s">
        <v>26</v>
      </c>
    </row>
    <row r="2" spans="1:8" ht="15.75">
      <c r="A2" s="33" t="s">
        <v>25</v>
      </c>
      <c r="H2" s="5" t="s">
        <v>27</v>
      </c>
    </row>
    <row r="3" spans="1:8" s="15" customFormat="1" ht="12.75">
      <c r="A3" s="3" t="s">
        <v>7</v>
      </c>
      <c r="B3" s="4"/>
      <c r="C3" s="4"/>
      <c r="D3" s="4"/>
      <c r="E3" s="4"/>
      <c r="F3" s="4"/>
      <c r="G3" s="4"/>
      <c r="H3" s="4"/>
    </row>
    <row r="4" spans="1:8" s="15" customFormat="1" ht="12.75">
      <c r="A4" s="3" t="s">
        <v>8</v>
      </c>
      <c r="B4" s="4"/>
      <c r="C4" s="4"/>
      <c r="D4" s="4"/>
      <c r="E4" s="4"/>
      <c r="F4" s="4"/>
      <c r="G4" s="4"/>
      <c r="H4" s="4"/>
    </row>
    <row r="5" spans="1:8" s="1" customFormat="1" ht="6.75" customHeight="1"/>
    <row r="6" spans="1:8" s="1" customFormat="1">
      <c r="A6" s="2"/>
      <c r="B6" s="44" t="s">
        <v>132</v>
      </c>
      <c r="C6" s="35" t="s">
        <v>131</v>
      </c>
      <c r="D6" s="44" t="s">
        <v>133</v>
      </c>
      <c r="E6" s="35" t="s">
        <v>134</v>
      </c>
      <c r="F6" s="44" t="s">
        <v>135</v>
      </c>
      <c r="G6" s="35" t="s">
        <v>136</v>
      </c>
      <c r="H6" s="2"/>
    </row>
    <row r="7" spans="1:8" ht="30">
      <c r="A7" s="8" t="s">
        <v>117</v>
      </c>
      <c r="B7" s="16">
        <v>7176.6613989999987</v>
      </c>
      <c r="C7" s="16">
        <v>7176.6613989999987</v>
      </c>
      <c r="D7" s="16">
        <v>7480.5328900000013</v>
      </c>
      <c r="E7" s="16">
        <v>7480.5328900000013</v>
      </c>
      <c r="F7" s="16">
        <v>8128.3198199999997</v>
      </c>
      <c r="G7" s="16">
        <v>8128.3198199999997</v>
      </c>
      <c r="H7" s="8" t="s">
        <v>38</v>
      </c>
    </row>
    <row r="8" spans="1:8">
      <c r="A8" s="8" t="s">
        <v>32</v>
      </c>
      <c r="B8" s="16">
        <v>-38.191349184490264</v>
      </c>
      <c r="C8" s="16">
        <v>-38.191349184490264</v>
      </c>
      <c r="D8" s="16">
        <v>30.514891988204909</v>
      </c>
      <c r="E8" s="16">
        <v>30.514891988204909</v>
      </c>
      <c r="F8" s="16">
        <v>-2.1258887086546565</v>
      </c>
      <c r="G8" s="16">
        <v>-2.1258887086546565</v>
      </c>
      <c r="H8" s="8" t="s">
        <v>39</v>
      </c>
    </row>
    <row r="9" spans="1:8" ht="46.5" customHeight="1">
      <c r="A9" s="8" t="s">
        <v>45</v>
      </c>
      <c r="B9" s="16">
        <v>-2.0403742465647952</v>
      </c>
      <c r="C9" s="16">
        <v>-2.0403742465647952</v>
      </c>
      <c r="D9" s="16">
        <v>-0.30030278545507372</v>
      </c>
      <c r="E9" s="16">
        <v>-0.30030278545507372</v>
      </c>
      <c r="F9" s="16">
        <v>-0.75098168009145638</v>
      </c>
      <c r="G9" s="16">
        <v>-0.75098168009145638</v>
      </c>
      <c r="H9" s="8" t="s">
        <v>40</v>
      </c>
    </row>
    <row r="10" spans="1:8">
      <c r="A10" s="8" t="s">
        <v>33</v>
      </c>
      <c r="B10" s="16">
        <v>93.143861399085324</v>
      </c>
      <c r="C10" s="16">
        <v>93.143861399085324</v>
      </c>
      <c r="D10" s="16">
        <v>183.01636555223803</v>
      </c>
      <c r="E10" s="16">
        <v>183.01636555223803</v>
      </c>
      <c r="F10" s="16">
        <v>-111.73992968936507</v>
      </c>
      <c r="G10" s="16">
        <v>-111.73992968936507</v>
      </c>
      <c r="H10" s="8" t="s">
        <v>41</v>
      </c>
    </row>
    <row r="11" spans="1:8" ht="6" customHeight="1">
      <c r="A11" s="8"/>
      <c r="B11" s="45"/>
      <c r="C11" s="45"/>
      <c r="D11" s="45"/>
      <c r="E11" s="45"/>
      <c r="F11" s="45"/>
      <c r="G11" s="45"/>
      <c r="H11" s="8"/>
    </row>
    <row r="12" spans="1:8" ht="30">
      <c r="A12" s="8" t="s">
        <v>34</v>
      </c>
      <c r="B12" s="46">
        <v>-0.996</v>
      </c>
      <c r="C12" s="39">
        <v>-1.1599999999999999</v>
      </c>
      <c r="D12" s="46">
        <v>-0.90000000000000013</v>
      </c>
      <c r="E12" s="39">
        <v>-1.1599999999999999</v>
      </c>
      <c r="F12" s="46">
        <v>-1.2</v>
      </c>
      <c r="G12" s="39">
        <f>G13+G14</f>
        <v>-0.79</v>
      </c>
      <c r="H12" s="8" t="s">
        <v>118</v>
      </c>
    </row>
    <row r="13" spans="1:8">
      <c r="A13" s="43" t="s">
        <v>145</v>
      </c>
      <c r="B13" s="46"/>
      <c r="C13" s="39">
        <v>-0.5</v>
      </c>
      <c r="D13" s="46"/>
      <c r="E13" s="39">
        <v>-0.5</v>
      </c>
      <c r="F13" s="46"/>
      <c r="G13" s="39">
        <v>-0.5</v>
      </c>
      <c r="H13" s="43" t="s">
        <v>146</v>
      </c>
    </row>
    <row r="14" spans="1:8">
      <c r="A14" s="43" t="s">
        <v>137</v>
      </c>
      <c r="B14" s="46"/>
      <c r="C14" s="39">
        <v>-0.56000000000000005</v>
      </c>
      <c r="D14" s="46"/>
      <c r="E14" s="39">
        <v>-0.56000000000000005</v>
      </c>
      <c r="F14" s="46"/>
      <c r="G14" s="39">
        <v>-0.28999999999999998</v>
      </c>
      <c r="H14" s="43" t="s">
        <v>138</v>
      </c>
    </row>
    <row r="15" spans="1:8" ht="15" customHeight="1">
      <c r="A15" s="8" t="s">
        <v>35</v>
      </c>
      <c r="B15" s="26">
        <v>-0.3</v>
      </c>
      <c r="C15" s="71">
        <v>0</v>
      </c>
      <c r="D15" s="26">
        <v>-0.4</v>
      </c>
      <c r="E15" s="71">
        <v>0</v>
      </c>
      <c r="F15" s="26">
        <v>-0.5</v>
      </c>
      <c r="G15" s="71">
        <v>0</v>
      </c>
      <c r="H15" s="8" t="s">
        <v>42</v>
      </c>
    </row>
    <row r="16" spans="1:8">
      <c r="A16" s="8" t="s">
        <v>36</v>
      </c>
      <c r="B16" s="47">
        <v>-9.5901405436253501E-2</v>
      </c>
      <c r="C16" s="47">
        <v>-9.5901405436253501E-2</v>
      </c>
      <c r="D16" s="47">
        <v>9.8132047860655515E-4</v>
      </c>
      <c r="E16" s="47">
        <v>9.8132047860655515E-4</v>
      </c>
      <c r="F16" s="47">
        <v>1.2633818737948003E-2</v>
      </c>
      <c r="G16" s="47">
        <v>1.2633818737948003E-2</v>
      </c>
      <c r="H16" s="8" t="s">
        <v>43</v>
      </c>
    </row>
    <row r="17" spans="1:8" ht="5.25" customHeight="1">
      <c r="A17" s="8"/>
      <c r="B17" s="45"/>
      <c r="C17" s="45"/>
      <c r="D17" s="45"/>
      <c r="E17" s="45"/>
      <c r="F17" s="45"/>
      <c r="G17" s="45"/>
      <c r="H17" s="8"/>
    </row>
    <row r="18" spans="1:8">
      <c r="A18" s="8" t="s">
        <v>37</v>
      </c>
      <c r="B18" s="16">
        <v>26081.5</v>
      </c>
      <c r="C18" s="16">
        <v>26081.5</v>
      </c>
      <c r="D18" s="16">
        <v>27694.2</v>
      </c>
      <c r="E18" s="16">
        <v>27694.2</v>
      </c>
      <c r="F18" s="16">
        <v>29407.8</v>
      </c>
      <c r="G18" s="16">
        <v>29407.8</v>
      </c>
      <c r="H18" s="8" t="s">
        <v>119</v>
      </c>
    </row>
    <row r="19" spans="1:8" ht="5.25" customHeight="1">
      <c r="A19" s="10"/>
      <c r="B19" s="45"/>
      <c r="C19" s="45"/>
      <c r="D19" s="45"/>
      <c r="E19" s="45"/>
      <c r="F19" s="45"/>
      <c r="G19" s="45"/>
      <c r="H19" s="10"/>
    </row>
    <row r="20" spans="1:8" ht="29.25">
      <c r="A20" s="11" t="s">
        <v>46</v>
      </c>
      <c r="B20" s="48">
        <f>B7+B8+B9+B10-(B12+B15+B16)*B18/100</f>
        <v>7592.6023020268849</v>
      </c>
      <c r="C20" s="40">
        <f>C7+C8+C9+C10-(C12+C16)*C18/100</f>
        <v>7557.1314620268849</v>
      </c>
      <c r="D20" s="48">
        <f>D7+D8+D9+D10-(D12+D15+D16)*D18/100</f>
        <v>8053.5166758990035</v>
      </c>
      <c r="E20" s="40">
        <f>E7+E8+E9+E10-(E12+E16)*E18/100</f>
        <v>8014.7447958990033</v>
      </c>
      <c r="F20" s="48">
        <f>F7+F8+F9+F10-(F12+F15+F16)*F18/100</f>
        <v>8509.9202917750699</v>
      </c>
      <c r="G20" s="40">
        <f>G7+G8+G9+G10-(G12+G16)*G18/100</f>
        <v>8242.3093117750705</v>
      </c>
      <c r="H20" s="11" t="s">
        <v>47</v>
      </c>
    </row>
    <row r="21" spans="1:8" ht="25.5">
      <c r="A21" s="12" t="s">
        <v>48</v>
      </c>
      <c r="B21" s="13"/>
      <c r="C21" s="55"/>
      <c r="D21" s="55"/>
      <c r="E21" s="55"/>
      <c r="F21" s="55"/>
      <c r="G21" s="55"/>
      <c r="H21" s="14" t="s">
        <v>44</v>
      </c>
    </row>
    <row r="22" spans="1:8">
      <c r="C22" s="66"/>
      <c r="D22" s="67"/>
      <c r="E22" s="66"/>
      <c r="F22" s="67"/>
      <c r="G22" s="66"/>
    </row>
    <row r="23" spans="1:8">
      <c r="B23" s="72"/>
      <c r="D23" s="72"/>
      <c r="F23" s="72"/>
    </row>
    <row r="24" spans="1:8">
      <c r="B24" s="73"/>
      <c r="D24" s="73"/>
      <c r="F24" s="73"/>
    </row>
    <row r="25" spans="1:8">
      <c r="C25" s="72"/>
    </row>
  </sheetData>
  <pageMargins left="0.55118110236220474" right="0.55118110236220474" top="0.98425196850393704" bottom="0.98425196850393704" header="0.31496062992125984" footer="0.31496062992125984"/>
  <pageSetup orientation="landscape" r:id="rId1"/>
  <headerFooter>
    <oddHeader>&amp;L&amp;"Times New Roman,Обычный"Fiskālās disciplīnas uzraudzības starpziņojums 
par Latvijas Stabilitātes programmu 2015.-2018.gadam&amp;R&amp;"Times New Roman,Обычный"2. pielikums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zoomScale="85" zoomScaleNormal="85" workbookViewId="0">
      <selection activeCell="A5" sqref="A5"/>
    </sheetView>
  </sheetViews>
  <sheetFormatPr defaultRowHeight="15"/>
  <cols>
    <col min="1" max="1" width="39" style="6" customWidth="1"/>
    <col min="2" max="7" width="12" style="6" customWidth="1"/>
    <col min="8" max="8" width="39" style="6" customWidth="1"/>
    <col min="9" max="9" width="9.140625" customWidth="1"/>
  </cols>
  <sheetData>
    <row r="1" spans="1:8" ht="15.75">
      <c r="A1" s="34" t="s">
        <v>28</v>
      </c>
      <c r="H1" s="9" t="s">
        <v>30</v>
      </c>
    </row>
    <row r="2" spans="1:8" ht="15.75">
      <c r="A2" s="34" t="s">
        <v>29</v>
      </c>
      <c r="H2" s="9" t="s">
        <v>31</v>
      </c>
    </row>
    <row r="3" spans="1:8">
      <c r="A3" s="17" t="s">
        <v>7</v>
      </c>
      <c r="B3" s="18"/>
      <c r="C3" s="18"/>
      <c r="D3" s="18"/>
      <c r="E3" s="18"/>
      <c r="F3" s="18"/>
      <c r="G3" s="18"/>
      <c r="H3" s="18"/>
    </row>
    <row r="4" spans="1:8">
      <c r="A4" s="17" t="s">
        <v>8</v>
      </c>
      <c r="B4" s="18"/>
      <c r="C4" s="18"/>
      <c r="D4" s="18"/>
      <c r="E4" s="18"/>
      <c r="F4" s="18"/>
      <c r="G4" s="18"/>
      <c r="H4" s="18"/>
    </row>
    <row r="5" spans="1:8" ht="6.75" customHeight="1"/>
    <row r="6" spans="1:8">
      <c r="A6" s="2"/>
      <c r="B6" s="44" t="s">
        <v>132</v>
      </c>
      <c r="C6" s="35" t="s">
        <v>131</v>
      </c>
      <c r="D6" s="44" t="s">
        <v>133</v>
      </c>
      <c r="E6" s="35" t="s">
        <v>134</v>
      </c>
      <c r="F6" s="44" t="s">
        <v>135</v>
      </c>
      <c r="G6" s="35" t="s">
        <v>136</v>
      </c>
      <c r="H6" s="2"/>
    </row>
    <row r="7" spans="1:8">
      <c r="A7" s="23" t="s">
        <v>63</v>
      </c>
      <c r="B7" s="26">
        <v>8970.7810726035623</v>
      </c>
      <c r="C7" s="26">
        <v>8970.7810726035623</v>
      </c>
      <c r="D7" s="26">
        <v>9419.2551054511441</v>
      </c>
      <c r="E7" s="26">
        <v>9419.2551054511441</v>
      </c>
      <c r="F7" s="26">
        <v>9997.9871970605473</v>
      </c>
      <c r="G7" s="26">
        <v>9997.9871970605473</v>
      </c>
      <c r="H7" s="23" t="s">
        <v>69</v>
      </c>
    </row>
    <row r="8" spans="1:8">
      <c r="A8" s="23" t="s">
        <v>64</v>
      </c>
      <c r="B8" s="26">
        <v>323.37218699999994</v>
      </c>
      <c r="C8" s="26">
        <v>323.37218699999994</v>
      </c>
      <c r="D8" s="26">
        <v>308.01101066999996</v>
      </c>
      <c r="E8" s="26">
        <v>308.01101066999996</v>
      </c>
      <c r="F8" s="26">
        <v>300.42681799999997</v>
      </c>
      <c r="G8" s="26">
        <v>300.42681799999997</v>
      </c>
      <c r="H8" s="23" t="s">
        <v>70</v>
      </c>
    </row>
    <row r="9" spans="1:8" ht="30">
      <c r="A9" s="23" t="s">
        <v>65</v>
      </c>
      <c r="B9" s="26">
        <v>1001.2012740417543</v>
      </c>
      <c r="C9" s="26">
        <v>1001.2012740417543</v>
      </c>
      <c r="D9" s="26">
        <v>1058.7219524491602</v>
      </c>
      <c r="E9" s="26">
        <v>1058.7219524491602</v>
      </c>
      <c r="F9" s="26">
        <v>1084.3681626875573</v>
      </c>
      <c r="G9" s="26">
        <v>1084.3681626875573</v>
      </c>
      <c r="H9" s="23" t="s">
        <v>71</v>
      </c>
    </row>
    <row r="10" spans="1:8" ht="30">
      <c r="A10" s="23" t="s">
        <v>120</v>
      </c>
      <c r="B10" s="26">
        <v>917.89099999999996</v>
      </c>
      <c r="C10" s="26">
        <v>917.89099999999996</v>
      </c>
      <c r="D10" s="26">
        <v>1036.4210342524968</v>
      </c>
      <c r="E10" s="26">
        <v>1036.4210342524968</v>
      </c>
      <c r="F10" s="26">
        <v>985.48804293552894</v>
      </c>
      <c r="G10" s="26">
        <v>985.48804293552894</v>
      </c>
      <c r="H10" s="23" t="s">
        <v>121</v>
      </c>
    </row>
    <row r="11" spans="1:8">
      <c r="A11" s="23" t="s">
        <v>66</v>
      </c>
      <c r="B11" s="26">
        <v>1036.4210342524968</v>
      </c>
      <c r="C11" s="26">
        <v>1036.4210342524968</v>
      </c>
      <c r="D11" s="26">
        <v>985.48804293552894</v>
      </c>
      <c r="E11" s="26">
        <v>985.48804293552894</v>
      </c>
      <c r="F11" s="26">
        <v>914.35261422271333</v>
      </c>
      <c r="G11" s="26">
        <v>914.35261422271333</v>
      </c>
      <c r="H11" s="23" t="s">
        <v>72</v>
      </c>
    </row>
    <row r="12" spans="1:8">
      <c r="A12" s="23" t="s">
        <v>67</v>
      </c>
      <c r="B12" s="26">
        <v>985.48804293552894</v>
      </c>
      <c r="C12" s="26">
        <v>985.48804293552894</v>
      </c>
      <c r="D12" s="26">
        <v>914.35261422271333</v>
      </c>
      <c r="E12" s="26">
        <v>914.35261422271333</v>
      </c>
      <c r="F12" s="26">
        <v>849.88450536511709</v>
      </c>
      <c r="G12" s="26">
        <v>849.88450536511709</v>
      </c>
      <c r="H12" s="23" t="s">
        <v>73</v>
      </c>
    </row>
    <row r="13" spans="1:8">
      <c r="A13" s="23" t="s">
        <v>68</v>
      </c>
      <c r="B13" s="26">
        <v>914.35261422271333</v>
      </c>
      <c r="C13" s="26">
        <v>914.35261422271333</v>
      </c>
      <c r="D13" s="26">
        <v>849.88450536511709</v>
      </c>
      <c r="E13" s="26">
        <v>849.88450536511709</v>
      </c>
      <c r="F13" s="26">
        <v>870.14522673161548</v>
      </c>
      <c r="G13" s="26">
        <v>870.14522673161548</v>
      </c>
      <c r="H13" s="23" t="s">
        <v>74</v>
      </c>
    </row>
    <row r="14" spans="1:8" ht="6.75" customHeight="1">
      <c r="A14" s="23"/>
      <c r="B14" s="26"/>
      <c r="C14" s="26"/>
      <c r="D14" s="26"/>
      <c r="E14" s="26"/>
      <c r="F14" s="26"/>
      <c r="G14" s="26"/>
      <c r="H14" s="23"/>
    </row>
    <row r="15" spans="1:8" ht="17.25" customHeight="1">
      <c r="A15" s="23" t="s">
        <v>77</v>
      </c>
      <c r="B15" s="26">
        <v>0</v>
      </c>
      <c r="C15" s="26">
        <v>0</v>
      </c>
      <c r="D15" s="26">
        <v>0</v>
      </c>
      <c r="E15" s="26">
        <v>0</v>
      </c>
      <c r="F15" s="26">
        <v>0</v>
      </c>
      <c r="G15" s="26">
        <v>0</v>
      </c>
      <c r="H15" s="23" t="s">
        <v>75</v>
      </c>
    </row>
    <row r="16" spans="1:8">
      <c r="A16" s="23" t="s">
        <v>78</v>
      </c>
      <c r="B16" s="26">
        <v>186.75592500000002</v>
      </c>
      <c r="C16" s="41">
        <f>SUM(C17:C18)</f>
        <v>255.75640000000001</v>
      </c>
      <c r="D16" s="26">
        <v>15.628185000000002</v>
      </c>
      <c r="E16" s="41">
        <f>SUM(E17:E18)</f>
        <v>142.68752000000001</v>
      </c>
      <c r="F16" s="26">
        <v>34.500672999999999</v>
      </c>
      <c r="G16" s="41">
        <f>SUM(G17:G18)</f>
        <v>110.78261999999998</v>
      </c>
      <c r="H16" s="23" t="s">
        <v>76</v>
      </c>
    </row>
    <row r="17" spans="1:8">
      <c r="A17" s="43" t="s">
        <v>139</v>
      </c>
      <c r="B17" s="26"/>
      <c r="C17" s="41">
        <f>-2.1-1.9-3.2+53.3+63.6</f>
        <v>109.69999999999999</v>
      </c>
      <c r="D17" s="26"/>
      <c r="E17" s="41">
        <f>-0.8-1-3.8-1.7-5.1</f>
        <v>-12.399999999999999</v>
      </c>
      <c r="F17" s="26"/>
      <c r="G17" s="41">
        <f>-0.9-4.2-2.2+32.8</f>
        <v>25.499999999999996</v>
      </c>
      <c r="H17" s="43" t="s">
        <v>139</v>
      </c>
    </row>
    <row r="18" spans="1:8">
      <c r="A18" s="43" t="s">
        <v>137</v>
      </c>
      <c r="B18" s="26"/>
      <c r="C18" s="41">
        <f>'2.tabula'!C18/100*(0.27+0.29)</f>
        <v>146.05640000000002</v>
      </c>
      <c r="D18" s="26"/>
      <c r="E18" s="41">
        <f>'2.tabula'!E18/100*(0.27+0.29)</f>
        <v>155.08752000000001</v>
      </c>
      <c r="F18" s="26"/>
      <c r="G18" s="41">
        <f>'2.tabula'!G18/100*0.29</f>
        <v>85.28261999999998</v>
      </c>
      <c r="H18" s="43" t="s">
        <v>137</v>
      </c>
    </row>
    <row r="19" spans="1:8" ht="6.75" customHeight="1">
      <c r="A19" s="23"/>
      <c r="B19" s="26"/>
      <c r="C19" s="26"/>
      <c r="D19" s="26"/>
      <c r="E19" s="26"/>
      <c r="F19" s="26"/>
      <c r="G19" s="26"/>
      <c r="H19" s="23"/>
    </row>
    <row r="20" spans="1:8" ht="45">
      <c r="A20" s="23" t="s">
        <v>122</v>
      </c>
      <c r="B20" s="25">
        <f t="shared" ref="B20:G20" si="0">B7-B8-B9-B13+AVERAGE(B10:B13)</f>
        <v>7695.3931701917809</v>
      </c>
      <c r="C20" s="26">
        <f t="shared" si="0"/>
        <v>7695.3931701917809</v>
      </c>
      <c r="D20" s="25">
        <f t="shared" si="0"/>
        <v>8149.1741861608307</v>
      </c>
      <c r="E20" s="25">
        <f t="shared" si="0"/>
        <v>8149.1741861608307</v>
      </c>
      <c r="F20" s="25">
        <f t="shared" si="0"/>
        <v>8648.0145869551197</v>
      </c>
      <c r="G20" s="25">
        <f t="shared" si="0"/>
        <v>8648.0145869551197</v>
      </c>
      <c r="H20" s="23" t="s">
        <v>79</v>
      </c>
    </row>
    <row r="21" spans="1:8" ht="30">
      <c r="A21" s="23" t="s">
        <v>123</v>
      </c>
      <c r="B21" s="25">
        <f t="shared" ref="B21:G21" si="1">B20-B15-B16</f>
        <v>7508.6372451917805</v>
      </c>
      <c r="C21" s="41">
        <f t="shared" si="1"/>
        <v>7439.6367701917807</v>
      </c>
      <c r="D21" s="25">
        <f t="shared" si="1"/>
        <v>8133.5460011608311</v>
      </c>
      <c r="E21" s="41">
        <f t="shared" si="1"/>
        <v>8006.4866661608303</v>
      </c>
      <c r="F21" s="25">
        <f t="shared" si="1"/>
        <v>8613.5139139551193</v>
      </c>
      <c r="G21" s="41">
        <f t="shared" si="1"/>
        <v>8537.2319669551198</v>
      </c>
      <c r="H21" s="23" t="s">
        <v>80</v>
      </c>
    </row>
    <row r="22" spans="1:8" ht="30">
      <c r="A22" s="23" t="s">
        <v>82</v>
      </c>
      <c r="B22" s="26">
        <v>1.0082735960574873</v>
      </c>
      <c r="C22" s="41">
        <v>8.0060042856344119E-2</v>
      </c>
      <c r="D22" s="26">
        <v>5.6937029892928877</v>
      </c>
      <c r="E22" s="41">
        <f>E21/C20*100-100</f>
        <v>4.0425939141625093</v>
      </c>
      <c r="F22" s="26">
        <v>5.6979973330652882</v>
      </c>
      <c r="G22" s="41">
        <f>G21/E20*100-100</f>
        <v>4.7619276742580894</v>
      </c>
      <c r="H22" s="23" t="s">
        <v>81</v>
      </c>
    </row>
    <row r="23" spans="1:8" ht="6.75" customHeight="1">
      <c r="A23" s="23"/>
      <c r="B23" s="26"/>
      <c r="C23" s="26"/>
      <c r="D23" s="26"/>
      <c r="E23" s="26"/>
      <c r="F23" s="26"/>
      <c r="G23" s="26"/>
      <c r="H23" s="23"/>
    </row>
    <row r="24" spans="1:8">
      <c r="A24" s="23" t="s">
        <v>83</v>
      </c>
      <c r="B24" s="26">
        <v>1.9273704902615707</v>
      </c>
      <c r="C24" s="26">
        <v>1.9273704902615707</v>
      </c>
      <c r="D24" s="26">
        <v>2.4958329997021522</v>
      </c>
      <c r="E24" s="26">
        <v>2.4958329997021522</v>
      </c>
      <c r="F24" s="26">
        <v>2.5319063898135319</v>
      </c>
      <c r="G24" s="26">
        <v>2.5319063898135319</v>
      </c>
      <c r="H24" s="23" t="s">
        <v>88</v>
      </c>
    </row>
    <row r="25" spans="1:8" ht="6.75" customHeight="1">
      <c r="A25" s="23"/>
      <c r="B25" s="26"/>
      <c r="C25" s="26"/>
      <c r="D25" s="26"/>
      <c r="E25" s="26"/>
      <c r="F25" s="26"/>
      <c r="G25" s="26"/>
      <c r="H25" s="23"/>
    </row>
    <row r="26" spans="1:8">
      <c r="A26" s="23" t="s">
        <v>84</v>
      </c>
      <c r="B26" s="25">
        <f t="shared" ref="B26:G26" si="2">(1+B22/100)/(1+B24/100)*100-100</f>
        <v>-0.90171745801281133</v>
      </c>
      <c r="C26" s="41">
        <f t="shared" si="2"/>
        <v>-1.8123791858063498</v>
      </c>
      <c r="D26" s="25">
        <f t="shared" si="2"/>
        <v>3.1200000000000045</v>
      </c>
      <c r="E26" s="41">
        <f t="shared" si="2"/>
        <v>1.5090963887915763</v>
      </c>
      <c r="F26" s="25">
        <f t="shared" si="2"/>
        <v>3.0879080032069908</v>
      </c>
      <c r="G26" s="41">
        <f t="shared" si="2"/>
        <v>2.1749534978568619</v>
      </c>
      <c r="H26" s="23" t="s">
        <v>89</v>
      </c>
    </row>
    <row r="27" spans="1:8" ht="6.75" customHeight="1">
      <c r="A27" s="23"/>
      <c r="B27" s="26"/>
      <c r="C27" s="26"/>
      <c r="D27" s="26"/>
      <c r="E27" s="26"/>
      <c r="F27" s="26"/>
      <c r="G27" s="26"/>
      <c r="H27" s="23"/>
    </row>
    <row r="28" spans="1:8" ht="30">
      <c r="A28" s="23" t="s">
        <v>85</v>
      </c>
      <c r="B28" s="26">
        <v>2.6899999999999995</v>
      </c>
      <c r="C28" s="26">
        <v>2.6899999999999995</v>
      </c>
      <c r="D28" s="26">
        <v>3.1199999999999997</v>
      </c>
      <c r="E28" s="26">
        <v>3.1199999999999997</v>
      </c>
      <c r="F28" s="26">
        <v>3.3199999999999994</v>
      </c>
      <c r="G28" s="26">
        <v>3.3199999999999994</v>
      </c>
      <c r="H28" s="23" t="s">
        <v>90</v>
      </c>
    </row>
    <row r="29" spans="1:8">
      <c r="A29" s="23" t="s">
        <v>86</v>
      </c>
      <c r="B29" s="26">
        <v>-1.5</v>
      </c>
      <c r="C29" s="26">
        <v>-1.5</v>
      </c>
      <c r="D29" s="26">
        <v>-1.5</v>
      </c>
      <c r="E29" s="26">
        <v>-1.5</v>
      </c>
      <c r="F29" s="26">
        <v>-1.5</v>
      </c>
      <c r="G29" s="26">
        <v>-1.5</v>
      </c>
      <c r="H29" s="23" t="s">
        <v>91</v>
      </c>
    </row>
    <row r="30" spans="1:8" ht="6.75" customHeight="1">
      <c r="A30" s="23"/>
      <c r="B30" s="26"/>
      <c r="C30" s="26"/>
      <c r="D30" s="26"/>
      <c r="E30" s="26"/>
      <c r="F30" s="26"/>
      <c r="G30" s="26"/>
      <c r="H30" s="23"/>
    </row>
    <row r="31" spans="1:8" ht="30">
      <c r="A31" s="23" t="s">
        <v>87</v>
      </c>
      <c r="B31" s="25">
        <f t="shared" ref="B31:G31" si="3">B28+B29</f>
        <v>1.1899999999999995</v>
      </c>
      <c r="C31" s="41">
        <f t="shared" si="3"/>
        <v>1.1899999999999995</v>
      </c>
      <c r="D31" s="25">
        <f t="shared" si="3"/>
        <v>1.6199999999999997</v>
      </c>
      <c r="E31" s="41">
        <f t="shared" si="3"/>
        <v>1.6199999999999997</v>
      </c>
      <c r="F31" s="25">
        <f t="shared" si="3"/>
        <v>1.8199999999999994</v>
      </c>
      <c r="G31" s="41">
        <f t="shared" si="3"/>
        <v>1.8199999999999994</v>
      </c>
      <c r="H31" s="23" t="s">
        <v>92</v>
      </c>
    </row>
    <row r="32" spans="1:8" ht="30">
      <c r="A32" s="23" t="s">
        <v>124</v>
      </c>
      <c r="B32" s="25">
        <f t="shared" ref="B32:G32" si="4">B28</f>
        <v>2.6899999999999995</v>
      </c>
      <c r="C32" s="41">
        <f t="shared" si="4"/>
        <v>2.6899999999999995</v>
      </c>
      <c r="D32" s="25">
        <f t="shared" si="4"/>
        <v>3.1199999999999997</v>
      </c>
      <c r="E32" s="41">
        <f t="shared" si="4"/>
        <v>3.1199999999999997</v>
      </c>
      <c r="F32" s="25">
        <f t="shared" si="4"/>
        <v>3.3199999999999994</v>
      </c>
      <c r="G32" s="41">
        <f t="shared" si="4"/>
        <v>3.3199999999999994</v>
      </c>
      <c r="H32" s="23" t="s">
        <v>125</v>
      </c>
    </row>
    <row r="33" spans="1:8" ht="6.75" customHeight="1">
      <c r="A33" s="23"/>
      <c r="B33" s="26"/>
      <c r="C33" s="26"/>
      <c r="D33" s="26"/>
      <c r="E33" s="26"/>
      <c r="F33" s="26"/>
      <c r="G33" s="26"/>
      <c r="H33" s="23"/>
    </row>
    <row r="34" spans="1:8" ht="45">
      <c r="A34" s="23" t="s">
        <v>93</v>
      </c>
      <c r="B34" s="26">
        <v>9242.9240683009284</v>
      </c>
      <c r="C34" s="41">
        <v>9311.9</v>
      </c>
      <c r="D34" s="26">
        <v>9419.2551054511423</v>
      </c>
      <c r="E34" s="41">
        <v>9546.2999999999993</v>
      </c>
      <c r="F34" s="26">
        <v>10017.379652319531</v>
      </c>
      <c r="G34" s="41">
        <v>10093.700000000001</v>
      </c>
      <c r="H34" s="23" t="s">
        <v>126</v>
      </c>
    </row>
    <row r="35" spans="1:8">
      <c r="A35" s="23" t="s">
        <v>104</v>
      </c>
      <c r="B35" s="26">
        <v>8607.7523075447079</v>
      </c>
      <c r="C35" s="26">
        <v>8607.7523075447079</v>
      </c>
      <c r="D35" s="26">
        <v>9062.4358826389671</v>
      </c>
      <c r="E35" s="26">
        <v>9062.4358826389671</v>
      </c>
      <c r="F35" s="26">
        <v>9501.7699252073635</v>
      </c>
      <c r="G35" s="26">
        <v>9501.7699252073635</v>
      </c>
      <c r="H35" s="23" t="s">
        <v>94</v>
      </c>
    </row>
    <row r="36" spans="1:8" ht="30">
      <c r="A36" s="23" t="s">
        <v>127</v>
      </c>
      <c r="B36" s="26">
        <v>7176.6613989999987</v>
      </c>
      <c r="C36" s="26">
        <v>7176.6613989999987</v>
      </c>
      <c r="D36" s="26">
        <v>7480.5328900000013</v>
      </c>
      <c r="E36" s="26">
        <v>7480.5328900000013</v>
      </c>
      <c r="F36" s="26">
        <v>8128.3198199999997</v>
      </c>
      <c r="G36" s="26">
        <v>8128.3198199999997</v>
      </c>
      <c r="H36" s="23" t="s">
        <v>95</v>
      </c>
    </row>
    <row r="37" spans="1:8">
      <c r="A37" s="23" t="s">
        <v>102</v>
      </c>
      <c r="B37" s="26">
        <v>-38.191349184490264</v>
      </c>
      <c r="C37" s="26">
        <v>-38.191349184490264</v>
      </c>
      <c r="D37" s="26">
        <v>30.514891988204909</v>
      </c>
      <c r="E37" s="26">
        <v>30.514891988204909</v>
      </c>
      <c r="F37" s="26">
        <v>-2.1258887086546565</v>
      </c>
      <c r="G37" s="26">
        <v>-2.1258887086546565</v>
      </c>
      <c r="H37" s="23" t="s">
        <v>96</v>
      </c>
    </row>
    <row r="38" spans="1:8" ht="45">
      <c r="A38" s="23" t="s">
        <v>103</v>
      </c>
      <c r="B38" s="26">
        <v>-2.0403742465647952</v>
      </c>
      <c r="C38" s="26">
        <v>-2.0403742465647952</v>
      </c>
      <c r="D38" s="26">
        <v>-0.30030278545507372</v>
      </c>
      <c r="E38" s="26">
        <v>-0.30030278545507372</v>
      </c>
      <c r="F38" s="26">
        <v>-0.75098168009145638</v>
      </c>
      <c r="G38" s="26">
        <v>-0.75098168009145638</v>
      </c>
      <c r="H38" s="23" t="s">
        <v>97</v>
      </c>
    </row>
    <row r="39" spans="1:8">
      <c r="A39" s="23" t="s">
        <v>101</v>
      </c>
      <c r="B39" s="26">
        <v>93.143861399085324</v>
      </c>
      <c r="C39" s="26">
        <v>93.143861399085324</v>
      </c>
      <c r="D39" s="26">
        <v>183.01636555223803</v>
      </c>
      <c r="E39" s="26">
        <v>183.01636555223803</v>
      </c>
      <c r="F39" s="26">
        <v>-111.73992968936507</v>
      </c>
      <c r="G39" s="26">
        <v>-111.73992968936507</v>
      </c>
      <c r="H39" s="23" t="s">
        <v>98</v>
      </c>
    </row>
    <row r="40" spans="1:8" ht="29.25">
      <c r="A40" s="24" t="s">
        <v>100</v>
      </c>
      <c r="B40" s="27">
        <f t="shared" ref="B40:G40" si="5">B36-((B35-B34)-B37-B38-B39)</f>
        <v>7864.7452977242492</v>
      </c>
      <c r="C40" s="42">
        <f t="shared" si="5"/>
        <v>7933.7212294233204</v>
      </c>
      <c r="D40" s="27">
        <f t="shared" si="5"/>
        <v>8050.5830675671641</v>
      </c>
      <c r="E40" s="42">
        <f t="shared" si="5"/>
        <v>8177.6279621160211</v>
      </c>
      <c r="F40" s="27">
        <f t="shared" si="5"/>
        <v>8529.3127470340551</v>
      </c>
      <c r="G40" s="42">
        <f t="shared" si="5"/>
        <v>8605.6330947145252</v>
      </c>
      <c r="H40" s="24" t="s">
        <v>99</v>
      </c>
    </row>
    <row r="41" spans="1:8" ht="26.25">
      <c r="A41" s="12" t="s">
        <v>48</v>
      </c>
      <c r="B41" s="13"/>
      <c r="C41" s="55"/>
      <c r="D41" s="55"/>
      <c r="E41" s="55"/>
      <c r="F41" s="55"/>
      <c r="G41" s="55"/>
      <c r="H41" s="14" t="s">
        <v>44</v>
      </c>
    </row>
    <row r="42" spans="1:8">
      <c r="C42" s="66"/>
      <c r="D42" s="66"/>
      <c r="E42" s="66"/>
      <c r="F42" s="66"/>
      <c r="G42" s="66"/>
    </row>
    <row r="43" spans="1:8">
      <c r="B43" s="7"/>
      <c r="C43" s="7"/>
      <c r="D43" s="7"/>
      <c r="E43" s="7"/>
      <c r="F43" s="7"/>
      <c r="G43" s="7"/>
    </row>
    <row r="44" spans="1:8">
      <c r="C44" s="7"/>
    </row>
    <row r="45" spans="1:8">
      <c r="C45" s="70"/>
    </row>
    <row r="47" spans="1:8">
      <c r="B47" s="70"/>
      <c r="D47" s="70"/>
      <c r="F47" s="70"/>
    </row>
  </sheetData>
  <pageMargins left="0.55118110236220474" right="0.55118110236220474" top="0.98425196850393704" bottom="0.98425196850393704" header="0.31496062992125984" footer="0.31496062992125984"/>
  <pageSetup scale="62" orientation="portrait" r:id="rId1"/>
  <headerFooter>
    <oddHeader>&amp;L&amp;"Times New Roman,Обычный"Fiskālās disciplīnas uzraudzības starpziņojums 
par Latvijas Stabilitātes programmu 2015.-2018.gadam&amp;R&amp;"Times New Roman,Обычный"2. pielikums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showGridLines="0" zoomScale="85" zoomScaleNormal="85" workbookViewId="0">
      <selection activeCell="A5" sqref="A5"/>
    </sheetView>
  </sheetViews>
  <sheetFormatPr defaultRowHeight="15"/>
  <cols>
    <col min="1" max="1" width="53.28515625" style="1" customWidth="1"/>
    <col min="2" max="2" width="11.42578125" style="49" customWidth="1"/>
    <col min="3" max="4" width="11.140625" style="49" customWidth="1"/>
    <col min="5" max="5" width="53.28515625" style="1" customWidth="1"/>
    <col min="6" max="16384" width="9.140625" style="1"/>
  </cols>
  <sheetData>
    <row r="1" spans="1:5" ht="15.75">
      <c r="A1" s="33" t="s">
        <v>20</v>
      </c>
      <c r="E1" s="5" t="s">
        <v>21</v>
      </c>
    </row>
    <row r="2" spans="1:5" ht="15.75">
      <c r="A2" s="33" t="s">
        <v>19</v>
      </c>
      <c r="E2" s="5" t="s">
        <v>22</v>
      </c>
    </row>
    <row r="3" spans="1:5" customFormat="1">
      <c r="A3" s="3" t="s">
        <v>7</v>
      </c>
      <c r="B3" s="49"/>
      <c r="C3" s="49"/>
      <c r="D3" s="49"/>
    </row>
    <row r="4" spans="1:5" customFormat="1">
      <c r="A4" s="3" t="s">
        <v>8</v>
      </c>
      <c r="B4" s="49"/>
      <c r="C4" s="49"/>
      <c r="D4" s="49"/>
    </row>
    <row r="5" spans="1:5" ht="6.75" customHeight="1"/>
    <row r="6" spans="1:5">
      <c r="A6" s="2"/>
      <c r="B6" s="44" t="s">
        <v>132</v>
      </c>
      <c r="C6" s="44" t="s">
        <v>133</v>
      </c>
      <c r="D6" s="44" t="s">
        <v>135</v>
      </c>
      <c r="E6" s="2"/>
    </row>
    <row r="7" spans="1:5" ht="45">
      <c r="A7" s="28" t="s">
        <v>105</v>
      </c>
      <c r="B7" s="57">
        <v>6597.5827099999997</v>
      </c>
      <c r="C7" s="59">
        <v>6578.7734689514</v>
      </c>
      <c r="D7" s="58" t="s">
        <v>23</v>
      </c>
      <c r="E7" s="28" t="s">
        <v>116</v>
      </c>
    </row>
    <row r="8" spans="1:5" ht="30">
      <c r="A8" s="30" t="s">
        <v>111</v>
      </c>
      <c r="B8" s="57"/>
      <c r="C8" s="59"/>
      <c r="D8" s="58"/>
      <c r="E8" s="30" t="s">
        <v>128</v>
      </c>
    </row>
    <row r="9" spans="1:5" ht="30">
      <c r="A9" s="28" t="s">
        <v>0</v>
      </c>
      <c r="B9" s="57">
        <v>-2.8485879999999999</v>
      </c>
      <c r="C9" s="59">
        <v>-3.0464959999999999</v>
      </c>
      <c r="D9" s="58" t="s">
        <v>23</v>
      </c>
      <c r="E9" s="28" t="s">
        <v>16</v>
      </c>
    </row>
    <row r="10" spans="1:5" ht="48" customHeight="1">
      <c r="A10" s="28" t="s">
        <v>1</v>
      </c>
      <c r="B10" s="57">
        <v>-10.038434000000001</v>
      </c>
      <c r="C10" s="59">
        <v>-5.727671</v>
      </c>
      <c r="D10" s="58" t="s">
        <v>23</v>
      </c>
      <c r="E10" s="28" t="s">
        <v>17</v>
      </c>
    </row>
    <row r="11" spans="1:5" ht="62.25" customHeight="1">
      <c r="A11" s="28" t="s">
        <v>2</v>
      </c>
      <c r="B11" s="57">
        <v>-1.1785129999999999</v>
      </c>
      <c r="C11" s="59">
        <v>-1.1516690000000001</v>
      </c>
      <c r="D11" s="58" t="s">
        <v>23</v>
      </c>
      <c r="E11" s="28" t="s">
        <v>14</v>
      </c>
    </row>
    <row r="12" spans="1:5" ht="75">
      <c r="A12" s="28" t="s">
        <v>11</v>
      </c>
      <c r="B12" s="57">
        <v>0</v>
      </c>
      <c r="C12" s="59">
        <v>0</v>
      </c>
      <c r="D12" s="58" t="s">
        <v>23</v>
      </c>
      <c r="E12" s="28" t="s">
        <v>112</v>
      </c>
    </row>
    <row r="13" spans="1:5" ht="30">
      <c r="A13" s="28" t="s">
        <v>3</v>
      </c>
      <c r="B13" s="57">
        <v>0</v>
      </c>
      <c r="C13" s="59">
        <v>0</v>
      </c>
      <c r="D13" s="58" t="s">
        <v>23</v>
      </c>
      <c r="E13" s="28" t="s">
        <v>15</v>
      </c>
    </row>
    <row r="14" spans="1:5" ht="45">
      <c r="A14" s="28" t="s">
        <v>4</v>
      </c>
      <c r="B14" s="57">
        <v>1.1306179999999999</v>
      </c>
      <c r="C14" s="59">
        <v>0.55484100000000003</v>
      </c>
      <c r="D14" s="58" t="s">
        <v>23</v>
      </c>
      <c r="E14" s="28" t="s">
        <v>113</v>
      </c>
    </row>
    <row r="15" spans="1:5" ht="30">
      <c r="A15" s="28" t="s">
        <v>5</v>
      </c>
      <c r="B15" s="57">
        <v>0</v>
      </c>
      <c r="C15" s="59">
        <v>0</v>
      </c>
      <c r="D15" s="58" t="s">
        <v>23</v>
      </c>
      <c r="E15" s="28" t="s">
        <v>114</v>
      </c>
    </row>
    <row r="16" spans="1:5" ht="30">
      <c r="A16" s="28" t="s">
        <v>6</v>
      </c>
      <c r="B16" s="57">
        <v>0</v>
      </c>
      <c r="C16" s="59">
        <v>0</v>
      </c>
      <c r="D16" s="58" t="s">
        <v>23</v>
      </c>
      <c r="E16" s="28" t="s">
        <v>18</v>
      </c>
    </row>
    <row r="17" spans="1:5" ht="61.5" customHeight="1">
      <c r="A17" s="28" t="s">
        <v>12</v>
      </c>
      <c r="B17" s="57">
        <v>0</v>
      </c>
      <c r="C17" s="59">
        <v>0</v>
      </c>
      <c r="D17" s="58" t="s">
        <v>23</v>
      </c>
      <c r="E17" s="28" t="s">
        <v>115</v>
      </c>
    </row>
    <row r="18" spans="1:5" ht="104.25" customHeight="1">
      <c r="A18" s="28" t="s">
        <v>13</v>
      </c>
      <c r="B18" s="57">
        <v>0</v>
      </c>
      <c r="C18" s="59">
        <v>0</v>
      </c>
      <c r="D18" s="58" t="s">
        <v>23</v>
      </c>
      <c r="E18" s="28" t="s">
        <v>110</v>
      </c>
    </row>
    <row r="19" spans="1:5" ht="5.25" customHeight="1">
      <c r="A19" s="19"/>
      <c r="B19" s="57"/>
      <c r="C19" s="58"/>
      <c r="D19" s="58"/>
      <c r="E19" s="19"/>
    </row>
    <row r="20" spans="1:5" ht="45">
      <c r="A20" s="28" t="s">
        <v>106</v>
      </c>
      <c r="B20" s="57">
        <v>1039.3468684500001</v>
      </c>
      <c r="C20" s="59">
        <v>1071.8657640500001</v>
      </c>
      <c r="D20" s="58" t="s">
        <v>23</v>
      </c>
      <c r="E20" s="28" t="s">
        <v>108</v>
      </c>
    </row>
    <row r="21" spans="1:5" ht="32.25" customHeight="1">
      <c r="A21" s="28" t="s">
        <v>107</v>
      </c>
      <c r="B21" s="57">
        <v>0</v>
      </c>
      <c r="C21" s="59">
        <v>293.39999999999998</v>
      </c>
      <c r="D21" s="58" t="s">
        <v>23</v>
      </c>
      <c r="E21" s="28" t="s">
        <v>109</v>
      </c>
    </row>
    <row r="22" spans="1:5" ht="5.25" customHeight="1">
      <c r="A22" s="19"/>
      <c r="B22" s="56"/>
      <c r="C22" s="60"/>
      <c r="D22" s="60"/>
      <c r="E22" s="19"/>
    </row>
    <row r="23" spans="1:5" ht="29.25">
      <c r="A23" s="29" t="s">
        <v>130</v>
      </c>
      <c r="B23" s="61">
        <v>7623.9946614500004</v>
      </c>
      <c r="C23" s="63">
        <v>7934.668238001399</v>
      </c>
      <c r="D23" s="62" t="s">
        <v>23</v>
      </c>
      <c r="E23" s="29" t="s">
        <v>129</v>
      </c>
    </row>
    <row r="24" spans="1:5" s="4" customFormat="1" ht="25.5">
      <c r="A24" s="31" t="s">
        <v>48</v>
      </c>
      <c r="B24" s="64"/>
      <c r="C24" s="64"/>
      <c r="D24" s="64"/>
      <c r="E24" s="32" t="s">
        <v>44</v>
      </c>
    </row>
  </sheetData>
  <pageMargins left="0.55118110236220474" right="0.55118110236220474" top="0.98425196850393704" bottom="0.98425196850393704" header="0.31496062992125984" footer="0.31496062992125984"/>
  <pageSetup scale="67" orientation="portrait" r:id="rId1"/>
  <headerFooter>
    <oddHeader>&amp;L&amp;"Times New Roman,Обычный"Fiskālās disciplīnas uzraudzības starpziņojums 
par Latvijas Stabilitātes programmu 2015.-2018.gadam&amp;R&amp;"Times New Roman,Обычный"2. pielikums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D98AD78EE41E04B8A939B2CD0215191" ma:contentTypeVersion="3" ma:contentTypeDescription="Izveidot jaunu dokumentu." ma:contentTypeScope="" ma:versionID="639e4582842120c7553e93b5a3de51b7">
  <xsd:schema xmlns:xsd="http://www.w3.org/2001/XMLSchema" xmlns:xs="http://www.w3.org/2001/XMLSchema" xmlns:p="http://schemas.microsoft.com/office/2006/metadata/properties" xmlns:ns2="18cde31a-aed2-49ce-b570-e812b29b6342" targetNamespace="http://schemas.microsoft.com/office/2006/metadata/properties" ma:root="true" ma:fieldsID="7cbaf163f53e582547c87075ccc3daed" ns2:_="">
    <xsd:import namespace="18cde31a-aed2-49ce-b570-e812b29b6342"/>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Koplietošanas norādes jaucējkods" ma:internalName="SharingHintHash" ma:readOnly="true">
      <xsd:simpleType>
        <xsd:restriction base="dms:Text"/>
      </xsd:simpleType>
    </xsd:element>
    <xsd:element name="SharedWithDetails" ma:index="1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8cde31a-aed2-49ce-b570-e812b29b6342">
      <UserInfo>
        <DisplayName/>
        <AccountId xsi:nil="true"/>
        <AccountType/>
      </UserInfo>
    </SharedWithUsers>
  </documentManagement>
</p:properties>
</file>

<file path=customXml/itemProps1.xml><?xml version="1.0" encoding="utf-8"?>
<ds:datastoreItem xmlns:ds="http://schemas.openxmlformats.org/officeDocument/2006/customXml" ds:itemID="{ED741EB3-4FE0-4735-BCB6-2572A5BF13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de31a-aed2-49ce-b570-e812b29b6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4188E0-FE8E-4A78-88AD-F0EDF8EEE2A8}">
  <ds:schemaRefs>
    <ds:schemaRef ds:uri="http://schemas.microsoft.com/sharepoint/v3/contenttype/forms"/>
  </ds:schemaRefs>
</ds:datastoreItem>
</file>

<file path=customXml/itemProps3.xml><?xml version="1.0" encoding="utf-8"?>
<ds:datastoreItem xmlns:ds="http://schemas.openxmlformats.org/officeDocument/2006/customXml" ds:itemID="{3EFAAE28-D288-44EE-87A0-D56904B4BF9B}">
  <ds:schemaRef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18cde31a-aed2-49ce-b570-e812b29b6342"/>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1.tabula</vt:lpstr>
      <vt:lpstr>2.tabula</vt:lpstr>
      <vt:lpstr>3.tabula</vt:lpstr>
      <vt:lpstr>4.tabula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dc:creator>
  <cp:lastModifiedBy>Windows user</cp:lastModifiedBy>
  <cp:lastPrinted>2015-05-08T07:24:31Z</cp:lastPrinted>
  <dcterms:created xsi:type="dcterms:W3CDTF">2014-12-06T14:55:24Z</dcterms:created>
  <dcterms:modified xsi:type="dcterms:W3CDTF">2015-05-08T07:24:33Z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0x0101007D98AD78EE41E04B8A939B2CD0215191</vt:lpwstr>
  </property>
</Properties>
</file>